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568" activeTab="0"/>
  </bookViews>
  <sheets>
    <sheet name="گل و گیاه زینتی" sheetId="1" r:id="rId1"/>
    <sheet name="پیاز گل زینتی" sheetId="2" r:id="rId2"/>
    <sheet name="گلهای فصلی2" sheetId="3" r:id="rId3"/>
    <sheet name="گلهای فصلی1" sheetId="4" r:id="rId4"/>
    <sheet name="درختچه زینتی2" sheetId="5" r:id="rId5"/>
    <sheet name="درختچه زینتی1" sheetId="6" r:id="rId6"/>
    <sheet name="آپارتمانی" sheetId="7" r:id="rId7"/>
    <sheet name="گل شاخه ای" sheetId="8" r:id="rId8"/>
    <sheet name="گلخانه سبزی و صیفی" sheetId="9" r:id="rId9"/>
    <sheet name="نطنز" sheetId="10" r:id="rId10"/>
    <sheet name="نجفآباد" sheetId="11" r:id="rId11"/>
    <sheet name="خور و بیابانک" sheetId="12" r:id="rId12"/>
    <sheet name="نائین" sheetId="13" r:id="rId13"/>
    <sheet name="مبارکه" sheetId="14" r:id="rId14"/>
    <sheet name="لنجان" sheetId="15" r:id="rId15"/>
    <sheet name="گلپایگان" sheetId="16" r:id="rId16"/>
    <sheet name="کاشان" sheetId="17" r:id="rId17"/>
    <sheet name="فلاورجان" sheetId="18" r:id="rId18"/>
    <sheet name="فریدونشهر" sheetId="19" r:id="rId19"/>
    <sheet name="فریدن" sheetId="20" r:id="rId20"/>
    <sheet name="شهرضا" sheetId="21" r:id="rId21"/>
    <sheet name="دهاقان" sheetId="22" r:id="rId22"/>
    <sheet name="سمیرم" sheetId="23" r:id="rId23"/>
    <sheet name="خوانسار" sheetId="24" r:id="rId24"/>
    <sheet name="خمینی شهر" sheetId="25" r:id="rId25"/>
    <sheet name="چادگان" sheetId="26" r:id="rId26"/>
    <sheet name="تیران و کرون" sheetId="27" r:id="rId27"/>
    <sheet name="شاهین شهر" sheetId="28" r:id="rId28"/>
    <sheet name="بوئین ومیاندشت" sheetId="29" r:id="rId29"/>
    <sheet name="برخوار" sheetId="30" r:id="rId30"/>
    <sheet name="اردستان" sheetId="31" r:id="rId31"/>
    <sheet name="آران و بیدگل" sheetId="32" r:id="rId32"/>
    <sheet name="اصفهان" sheetId="33" r:id="rId33"/>
    <sheet name="استان" sheetId="34" r:id="rId34"/>
    <sheet name="کلی" sheetId="35" r:id="rId35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xlnm.Print_Area" localSheetId="5">'درختچه زینتی1'!$A$1:$K$29</definedName>
    <definedName name="_xlnm.Print_Area" localSheetId="4">'درختچه زینتی2'!$A$1:$G$29</definedName>
    <definedName name="_xlnm.Print_Area" localSheetId="7">'گل شاخه ای'!$A$1:$L$25</definedName>
    <definedName name="_xlnm.Print_Area" localSheetId="8">'گلخانه سبزی و صیفی'!$A$1:$G$28</definedName>
    <definedName name="_xlnm.Print_Area" localSheetId="3">'گلهای فصلی1'!$A$1:$K$34</definedName>
    <definedName name="_xlnm.Print_Area" localSheetId="2">'گلهای فصلی2'!$A$1:$G$34</definedName>
  </definedNames>
  <calcPr fullCalcOnLoad="1"/>
</workbook>
</file>

<file path=xl/sharedStrings.xml><?xml version="1.0" encoding="utf-8"?>
<sst xmlns="http://schemas.openxmlformats.org/spreadsheetml/2006/main" count="1268" uniqueCount="258">
  <si>
    <t xml:space="preserve">نهال </t>
  </si>
  <si>
    <t xml:space="preserve">سيب بذري </t>
  </si>
  <si>
    <t xml:space="preserve">به </t>
  </si>
  <si>
    <t xml:space="preserve">انگور آبي </t>
  </si>
  <si>
    <t xml:space="preserve">انگور ديم </t>
  </si>
  <si>
    <t xml:space="preserve">بادام آبي </t>
  </si>
  <si>
    <t xml:space="preserve">بادام ديم </t>
  </si>
  <si>
    <t>گردو</t>
  </si>
  <si>
    <t>فندق</t>
  </si>
  <si>
    <t>عناب</t>
  </si>
  <si>
    <t>انار</t>
  </si>
  <si>
    <t>زعفران</t>
  </si>
  <si>
    <t xml:space="preserve">سيب مالينك </t>
  </si>
  <si>
    <t>گلابي</t>
  </si>
  <si>
    <t xml:space="preserve">هلو شليل و شفتالو </t>
  </si>
  <si>
    <t xml:space="preserve">زردآلو و قيسي </t>
  </si>
  <si>
    <t xml:space="preserve">گيلاس </t>
  </si>
  <si>
    <t xml:space="preserve">آلبالو </t>
  </si>
  <si>
    <t xml:space="preserve">آلو و گوجه </t>
  </si>
  <si>
    <t xml:space="preserve">پسته </t>
  </si>
  <si>
    <t xml:space="preserve">انجير آبي </t>
  </si>
  <si>
    <t xml:space="preserve">خرمالو </t>
  </si>
  <si>
    <t xml:space="preserve">زيتون </t>
  </si>
  <si>
    <t xml:space="preserve">خرما </t>
  </si>
  <si>
    <t>ساير باغات مثمر</t>
  </si>
  <si>
    <t xml:space="preserve">گياهان داروئي آبي </t>
  </si>
  <si>
    <t>گل محمدي ( آبي )</t>
  </si>
  <si>
    <t>رديف</t>
  </si>
  <si>
    <t xml:space="preserve">نام محصول </t>
  </si>
  <si>
    <t>سطح زير كشت ( هكتار)</t>
  </si>
  <si>
    <t>بارور</t>
  </si>
  <si>
    <t>جمع</t>
  </si>
  <si>
    <t>توليد 
( تن )</t>
  </si>
  <si>
    <t>عملكرد
 ( كيلوگرم در هكتار)</t>
  </si>
  <si>
    <t xml:space="preserve">               سطح كا شت ،توليد و عملكرد محصولات دائمي شهرستان اردستان   سا ل زراعي 91-92</t>
  </si>
  <si>
    <t xml:space="preserve">               سطح كا شت ،توليد و عملكرد محصولات دائمي شهرستان برخوار سا ل زراعي 91-92</t>
  </si>
  <si>
    <t>نام شهرستان</t>
  </si>
  <si>
    <t>اصفها ن</t>
  </si>
  <si>
    <t>اران وبيدگل</t>
  </si>
  <si>
    <t>اردستان</t>
  </si>
  <si>
    <t>برخوار</t>
  </si>
  <si>
    <t>بویین میاندشت</t>
  </si>
  <si>
    <t>تيران وكرون</t>
  </si>
  <si>
    <t>چا دگان</t>
  </si>
  <si>
    <t>خميني شهر</t>
  </si>
  <si>
    <t>خوانسا ر</t>
  </si>
  <si>
    <t>سميرم</t>
  </si>
  <si>
    <t>دها قا ن</t>
  </si>
  <si>
    <t>شهرضا</t>
  </si>
  <si>
    <t>فريدن</t>
  </si>
  <si>
    <t>فريدونشهر</t>
  </si>
  <si>
    <t xml:space="preserve">فلاورجا ن </t>
  </si>
  <si>
    <t xml:space="preserve">كا شا ن </t>
  </si>
  <si>
    <t xml:space="preserve">گلپا يگا ن </t>
  </si>
  <si>
    <t>لنجا ن</t>
  </si>
  <si>
    <t>مبا ركه</t>
  </si>
  <si>
    <t xml:space="preserve">نا ئين </t>
  </si>
  <si>
    <t>نجف ابا د</t>
  </si>
  <si>
    <t>نطنز</t>
  </si>
  <si>
    <t>شاهين شهر</t>
  </si>
  <si>
    <t>خور وبیابانک</t>
  </si>
  <si>
    <t>استان</t>
  </si>
  <si>
    <t>تولید</t>
  </si>
  <si>
    <t>سازمان جهاد كشاورزي استان اصفهان</t>
  </si>
  <si>
    <t xml:space="preserve">آمار و اطلاعات مربوط به کشت و توليد سبزي، صيفي و ميوه هاي گلخانه اي استان اصفهان در سال 1392
</t>
  </si>
  <si>
    <t>شهرستان</t>
  </si>
  <si>
    <t>سطح (متر مربع)</t>
  </si>
  <si>
    <t>تولید (تن)</t>
  </si>
  <si>
    <t>چوبی - سنتی</t>
  </si>
  <si>
    <t>فلزی - مدرن</t>
  </si>
  <si>
    <t>آران و بيدگل</t>
  </si>
  <si>
    <t>اصفهان</t>
  </si>
  <si>
    <t>تيران و كرون</t>
  </si>
  <si>
    <t>چادگان</t>
  </si>
  <si>
    <t>خوانسار</t>
  </si>
  <si>
    <t>خور و بیابانک</t>
  </si>
  <si>
    <t>سميرم سفلي (دهاقان)</t>
  </si>
  <si>
    <t>شاهين شهر و ميمه</t>
  </si>
  <si>
    <t>فلاورجان</t>
  </si>
  <si>
    <t>كاشان</t>
  </si>
  <si>
    <t>گلپايگان</t>
  </si>
  <si>
    <t>لنجان</t>
  </si>
  <si>
    <t>مباركه</t>
  </si>
  <si>
    <t>نائين</t>
  </si>
  <si>
    <t>نجف آباد</t>
  </si>
  <si>
    <t>-</t>
  </si>
  <si>
    <t>آمار و اطلاعات مربوط به کشت و توليد گلهای شاخه ای استان اصفهان در سال 1392
( جدول شماره  1 )</t>
  </si>
  <si>
    <t>نام محصول</t>
  </si>
  <si>
    <t>سطح زير
كشت گلخانه چوبي
(مترمربع)</t>
  </si>
  <si>
    <t>سطح زير
كشت گلخانه خانگی
(مترمربع)</t>
  </si>
  <si>
    <t>سطح زير كشت گلخانه فلزي (مترمربع)</t>
  </si>
  <si>
    <t>كل سطح زير
كشت گلخانه 
(مترمربع)</t>
  </si>
  <si>
    <t>سطح گلخانه های
هایدروپانیک  
(متر مربع)</t>
  </si>
  <si>
    <t>ميزان توليد
(شاخه)</t>
  </si>
  <si>
    <t>عملکرد (شاخه 
 در متر مربع)</t>
  </si>
  <si>
    <t>تعداد واحد تولیدی</t>
  </si>
  <si>
    <t>تعداد بهره برداران
(نفر)</t>
  </si>
  <si>
    <t>نام مناطق عمده توليد كننده</t>
  </si>
  <si>
    <t>شيشه اي</t>
  </si>
  <si>
    <t>پلاستيكي</t>
  </si>
  <si>
    <t>رز</t>
  </si>
  <si>
    <t>اصفهان - دهاقان - فلاورجان - نجف آباد</t>
  </si>
  <si>
    <t>گلايول</t>
  </si>
  <si>
    <t>خمینی شهر - گلپایگان</t>
  </si>
  <si>
    <t>مريم</t>
  </si>
  <si>
    <t xml:space="preserve">خمینی شهر </t>
  </si>
  <si>
    <t>ميخک</t>
  </si>
  <si>
    <t>داوودی</t>
  </si>
  <si>
    <t xml:space="preserve">اصفهان - خمینی شهر </t>
  </si>
  <si>
    <t>آنتوريوم</t>
  </si>
  <si>
    <t>ژربرا</t>
  </si>
  <si>
    <t>خمینی شهر  - نجف آباد - شهرضا</t>
  </si>
  <si>
    <t>استرليتزيا</t>
  </si>
  <si>
    <t>ليليوم</t>
  </si>
  <si>
    <t>دهاقان - فلاورجان</t>
  </si>
  <si>
    <t>زنبق</t>
  </si>
  <si>
    <t>نرگس هلندي</t>
  </si>
  <si>
    <t>نرگس بومي ايران</t>
  </si>
  <si>
    <t>ليسيانتوس</t>
  </si>
  <si>
    <t>خمینی شهر - دهاقان - شهرضا</t>
  </si>
  <si>
    <t>آلسترومريا</t>
  </si>
  <si>
    <t>دهاقان - شهرضا</t>
  </si>
  <si>
    <t>اركيده</t>
  </si>
  <si>
    <t>آفتابگردان زينتي</t>
  </si>
  <si>
    <t>شيپوري</t>
  </si>
  <si>
    <t>سايرگلهای شاخه بريده</t>
  </si>
  <si>
    <t>آمار و اطلاعات مربوط به کشت و توليد گياهان آپارتمانی استان اصفهان در سال 1392
( جدول شماره  2 )</t>
  </si>
  <si>
    <t>سطح گلخانه های هیدروپانیک
(مترمربع)</t>
  </si>
  <si>
    <t>ميزان توليد
(گلدان)</t>
  </si>
  <si>
    <t>عملکرد (گلدان 
 در متر مربع)</t>
  </si>
  <si>
    <t>ديفن باخيا</t>
  </si>
  <si>
    <t>پتوس</t>
  </si>
  <si>
    <t>يوكا</t>
  </si>
  <si>
    <t>ليندا</t>
  </si>
  <si>
    <t>فيكوس</t>
  </si>
  <si>
    <t>شفلرا</t>
  </si>
  <si>
    <t>آگلونما</t>
  </si>
  <si>
    <t>اسپاتي فيلوم</t>
  </si>
  <si>
    <t>كاكتوس</t>
  </si>
  <si>
    <t>بنفشه آفریقایی</t>
  </si>
  <si>
    <t>دراسنا</t>
  </si>
  <si>
    <t>سيكاس</t>
  </si>
  <si>
    <t>فيلودندرون</t>
  </si>
  <si>
    <t>پاندانوس</t>
  </si>
  <si>
    <t>آزاليا</t>
  </si>
  <si>
    <t>سنسوريا</t>
  </si>
  <si>
    <t>نخلهاي زينتي</t>
  </si>
  <si>
    <t>ساير گياهان آپارتماني</t>
  </si>
  <si>
    <t>آمار و اطلاعات مربوط به کشت و توليد درخت و درختچه هاي  زينتي  در گلخانه  استان اصفهان در سال 1392
( جدول شماره  3 )</t>
  </si>
  <si>
    <t>ميزان توليد
(اصله)</t>
  </si>
  <si>
    <t>عملکرد (اصله 
 در متر مربع)</t>
  </si>
  <si>
    <t>انواع كاج</t>
  </si>
  <si>
    <t>انواع سرو</t>
  </si>
  <si>
    <t>انواع سدروس</t>
  </si>
  <si>
    <t>جوني پروس</t>
  </si>
  <si>
    <t>نوئل</t>
  </si>
  <si>
    <t>بوته رز</t>
  </si>
  <si>
    <t>برگ بو</t>
  </si>
  <si>
    <t>اقاقيا</t>
  </si>
  <si>
    <t>چنار</t>
  </si>
  <si>
    <t>به ژاپني</t>
  </si>
  <si>
    <t>ياس زرد</t>
  </si>
  <si>
    <t xml:space="preserve">شير خشت </t>
  </si>
  <si>
    <t>پيروكانتا</t>
  </si>
  <si>
    <t>زرشك زينتي</t>
  </si>
  <si>
    <t>نخل زينتي</t>
  </si>
  <si>
    <t>توري</t>
  </si>
  <si>
    <t>گل كاغذي</t>
  </si>
  <si>
    <t>شمشاد</t>
  </si>
  <si>
    <t>ترون (برگ نو)</t>
  </si>
  <si>
    <t>سرخدار</t>
  </si>
  <si>
    <t>بيد قرمز</t>
  </si>
  <si>
    <t xml:space="preserve">ساير </t>
  </si>
  <si>
    <t>آمار و اطلاعات مربوط به کشت و توليد درخت و درختچه هاي  زينتي  در فضای باز استان اصفهان در سال 1392
( جدول شماره  4 )</t>
  </si>
  <si>
    <t xml:space="preserve"> سطح فضاي باز 
(متر مربع)</t>
  </si>
  <si>
    <t>آمار و اطلاعات مربوط به کشت و توليد گلهای فصلی-نشائی  در گلخانه استان اصفهان در سال 1392
( جدول شماره  5 )</t>
  </si>
  <si>
    <t>ميزان توليد
(نشاء)</t>
  </si>
  <si>
    <t>عملکرد (نشاء
 در متر مربع)</t>
  </si>
  <si>
    <t>شب بو گلدانی</t>
  </si>
  <si>
    <t>بنفشه</t>
  </si>
  <si>
    <t>اطلسی</t>
  </si>
  <si>
    <t>شاهپسند</t>
  </si>
  <si>
    <t>پامچال</t>
  </si>
  <si>
    <t>جعفری</t>
  </si>
  <si>
    <t>همیشه بهار</t>
  </si>
  <si>
    <t>میمون</t>
  </si>
  <si>
    <t>سلوی</t>
  </si>
  <si>
    <t>لادن</t>
  </si>
  <si>
    <t>تاج خروس</t>
  </si>
  <si>
    <t>شمعدانی</t>
  </si>
  <si>
    <t>ابری</t>
  </si>
  <si>
    <t>قرنفل</t>
  </si>
  <si>
    <t>مینا چمنی</t>
  </si>
  <si>
    <t>ناز آفتابی</t>
  </si>
  <si>
    <t>انواع سنبل گلدانی</t>
  </si>
  <si>
    <t>انواع لاله گلدانی</t>
  </si>
  <si>
    <t>کوکب</t>
  </si>
  <si>
    <t>آهار</t>
  </si>
  <si>
    <t>تاج الملوک</t>
  </si>
  <si>
    <t>آلاله</t>
  </si>
  <si>
    <t>آنمون</t>
  </si>
  <si>
    <t>شب بو زرد</t>
  </si>
  <si>
    <t>رعنا زیبا</t>
  </si>
  <si>
    <t>زبان در قفا</t>
  </si>
  <si>
    <t>آمار و اطلاعات مربوط به کشت و توليد گلهای فصلی-نشائی  فضای باز استان اصفهان در سال 1392
( جدول شماره  6 )</t>
  </si>
  <si>
    <t>فضاي باز 
(متر مربع)</t>
  </si>
  <si>
    <t>آمار و اطلاعات مربوط به کشت و توليد پياز و پيازچه گل و گياهان زينتی استان اصفهان در سال 1392
(جدول شماره 7)</t>
  </si>
  <si>
    <t>سطح زير کشت توليد
 پياز و پیازچه
(متر مربع)</t>
  </si>
  <si>
    <t>ميزان توليد پياز
(عدد)</t>
  </si>
  <si>
    <t>ميزان توليد پيازچه
(عدد)</t>
  </si>
  <si>
    <t>تعداد بهره برداران 
(نفر)</t>
  </si>
  <si>
    <t>مناطق عمده تولید</t>
  </si>
  <si>
    <t>نرگس</t>
  </si>
  <si>
    <t>لاله</t>
  </si>
  <si>
    <t>آماريليس</t>
  </si>
  <si>
    <t>ساير</t>
  </si>
  <si>
    <t>آمار گل و گياهان زينتي استان اصفهان در سال 1392
جدول شماره 8</t>
  </si>
  <si>
    <t>تعداد توليد كننده يا واحد توليدی</t>
  </si>
  <si>
    <t>تعداد شاغلين
(نفر)</t>
  </si>
  <si>
    <t>مساحت گلخانه
شيشه ای
(مترمربع)</t>
  </si>
  <si>
    <t>مساحت گلخانه فلزی با پوشش پلاستيک (مترمربع)</t>
  </si>
  <si>
    <t>مساحت گلخانه
چوبی
(مترمربع)</t>
  </si>
  <si>
    <t>مساحت گلخانه
خانگی
(مترمربع)</t>
  </si>
  <si>
    <t xml:space="preserve"> جمع سطح گلخانه هاي موجود (متر مربع)</t>
  </si>
  <si>
    <t>سطح زير كشت  فضای آزاد
(مترمربع)</t>
  </si>
  <si>
    <t xml:space="preserve"> سطح كل
 (گلخانه +  فضاي باز) 
(متر مربع)</t>
  </si>
  <si>
    <t xml:space="preserve">برخوار </t>
  </si>
  <si>
    <t>دهاقان</t>
  </si>
  <si>
    <t xml:space="preserve">سميرم </t>
  </si>
  <si>
    <r>
      <t xml:space="preserve">مساحت كل گلخانه ها </t>
    </r>
    <r>
      <rPr>
        <b/>
        <sz val="10"/>
        <rFont val="B Zar"/>
        <family val="0"/>
      </rPr>
      <t>=</t>
    </r>
    <r>
      <rPr>
        <b/>
        <sz val="9"/>
        <rFont val="B Zar"/>
        <family val="0"/>
      </rPr>
      <t xml:space="preserve"> مساحت گلخانه شيشه ای </t>
    </r>
    <r>
      <rPr>
        <b/>
        <sz val="10"/>
        <rFont val="B Zar"/>
        <family val="0"/>
      </rPr>
      <t xml:space="preserve">+ </t>
    </r>
    <r>
      <rPr>
        <b/>
        <sz val="9"/>
        <rFont val="B Zar"/>
        <family val="0"/>
      </rPr>
      <t xml:space="preserve">مساحت گلخانه فلزی </t>
    </r>
    <r>
      <rPr>
        <b/>
        <sz val="10"/>
        <rFont val="B Zar"/>
        <family val="0"/>
      </rPr>
      <t>+</t>
    </r>
    <r>
      <rPr>
        <b/>
        <sz val="9"/>
        <rFont val="B Zar"/>
        <family val="0"/>
      </rPr>
      <t xml:space="preserve"> مساحت گلخانه چوبی + مساحت گلخانه خانگی</t>
    </r>
  </si>
  <si>
    <r>
      <t xml:space="preserve">کل سطح زير کشت گل و گياهان زينتی </t>
    </r>
    <r>
      <rPr>
        <b/>
        <sz val="10"/>
        <rFont val="B Zar"/>
        <family val="0"/>
      </rPr>
      <t>=</t>
    </r>
    <r>
      <rPr>
        <b/>
        <sz val="9"/>
        <rFont val="B Zar"/>
        <family val="0"/>
      </rPr>
      <t xml:space="preserve"> مساحت  کل گلخانه ها </t>
    </r>
    <r>
      <rPr>
        <b/>
        <sz val="10"/>
        <rFont val="B Zar"/>
        <family val="0"/>
      </rPr>
      <t>+</t>
    </r>
    <r>
      <rPr>
        <b/>
        <sz val="9"/>
        <rFont val="B Zar"/>
        <family val="0"/>
      </rPr>
      <t xml:space="preserve"> مساحت فضای آزاد</t>
    </r>
  </si>
  <si>
    <t>سطح نهال</t>
  </si>
  <si>
    <t>سطح بارور</t>
  </si>
  <si>
    <t>جمع سطح</t>
  </si>
  <si>
    <t>سطح كا شت ،توليد و عملكرد محصولات دائمي شهرستان شاهین شهر و میمه   سا ل زراعي 91-92</t>
  </si>
  <si>
    <t>سطح كا شت ،توليد و عملكرد محصولات دائمي شهرستان آران و بیدگل  سا ل زراعي 91-92</t>
  </si>
  <si>
    <t>سطح كا شت ،توليد و عملكرد محصولات دائمي استان اصفهان  سا ل زراعي 91-92</t>
  </si>
  <si>
    <t>سطح كا شت وتوليد   محصولات دائمي استان اصفهان  سا ل زراعي 91-92</t>
  </si>
  <si>
    <t>سطح: هکتار ، تولید: تن</t>
  </si>
  <si>
    <t>سطح كا شت ،توليد و عملكرد محصولات دائمي شهرستان اصفهان     سا ل زراعي 91-92</t>
  </si>
  <si>
    <t>سطح كا شت ،توليد و عملكرد محصولات دائمي شهرستان نطنز سا ل زراعي 91-92</t>
  </si>
  <si>
    <t>سطح كا شت ،توليد و عملكرد محصولات دائمي شهرستان  خمینی شهر سا ل زراعي 91-92</t>
  </si>
  <si>
    <t>سطح كا شت ،توليد و عملكرد محصولات دائمي شهرستان چادگان   سا ل زراعي 91-92</t>
  </si>
  <si>
    <t>سطح كا شت ،توليد و عملكرد محصولات دائمي شهرستان  تیران و کرون   سا ل زراعي 91-92</t>
  </si>
  <si>
    <t>سطح كا شت ،توليد و عملكرد محصولات دائمي شهرستان خوانسار سا ل زراعي 91-92</t>
  </si>
  <si>
    <t>سطح كا شت ،توليد و عملكرد محصولات دائمي شهرستان سمیرم  سا ل زراعي 91-92</t>
  </si>
  <si>
    <t>سطح كا شت ،توليد و عملكرد محصولات دائمي شهرستان دهاقان  سا ل زراعي 91-92</t>
  </si>
  <si>
    <t>سطح كا شت ،توليد و عملكرد محصولات دائمي شهرستان فریدن  سا ل زراعي 91-92</t>
  </si>
  <si>
    <t>سطح كا شت ،توليد و عملكرد محصولات دائمي شهرستان  شهرضا سا ل زراعي 91-92</t>
  </si>
  <si>
    <t>سطح كا شت ،توليد و عملكرد محصولات دائمي شهرستان فریدونشهر سال زراعي 91-92</t>
  </si>
  <si>
    <t>سطح كا شت ،توليد و عملكرد محصولات دائمي شهرستان فلاورجان  سا ل زراعي 91-92</t>
  </si>
  <si>
    <t>سطح كا شت ،توليد و عملكرد محصولات دائمي شهرستان کاشان سا ل زراعي 91-92</t>
  </si>
  <si>
    <t>سطح كا شت ،توليد و عملكرد محصولات دائمي شهرستان گلپایگان  سا ل زراعي 91-92</t>
  </si>
  <si>
    <t>سطح كا شت ،توليد و عملكرد محصولات دائمي شهرستان لنجان  سا ل زراعي 91-92</t>
  </si>
  <si>
    <t>سطح كا شت ،توليد و عملكرد محصولات دائمي شهرستان مبارکه  سا ل زراعي 91-92</t>
  </si>
  <si>
    <t>سطح كا شت ،توليد و عملكرد محصولات دائمي شهرستان نائین سا ل زراعي 91-92</t>
  </si>
  <si>
    <t>سطح كا شت ،توليد و عملكرد محصولات دائمي شهرستان خور و بیابانک  سا ل زراعي 91-92</t>
  </si>
  <si>
    <t>سطح كا شت ،توليد و عملكرد محصولات دائمي شهرستان نجف آباد  سا ل زراعي 91-92</t>
  </si>
</sst>
</file>

<file path=xl/styles.xml><?xml version="1.0" encoding="utf-8"?>
<styleSheet xmlns="http://schemas.openxmlformats.org/spreadsheetml/2006/main">
  <numFmts count="1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5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B Nazanin"/>
      <family val="0"/>
    </font>
    <font>
      <sz val="10"/>
      <name val="Arial"/>
      <family val="2"/>
    </font>
    <font>
      <sz val="11"/>
      <name val="B Titr"/>
      <family val="0"/>
    </font>
    <font>
      <sz val="10"/>
      <name val="B Homa"/>
      <family val="0"/>
    </font>
    <font>
      <sz val="12"/>
      <name val="B Titr"/>
      <family val="0"/>
    </font>
    <font>
      <sz val="14"/>
      <name val="B Traffic"/>
      <family val="0"/>
    </font>
    <font>
      <sz val="12"/>
      <name val="Zar"/>
      <family val="0"/>
    </font>
    <font>
      <sz val="11"/>
      <name val="Zar"/>
      <family val="0"/>
    </font>
    <font>
      <b/>
      <sz val="14"/>
      <name val="B Zar"/>
      <family val="0"/>
    </font>
    <font>
      <b/>
      <sz val="12"/>
      <name val="B Zar"/>
      <family val="0"/>
    </font>
    <font>
      <b/>
      <sz val="16"/>
      <name val="B Zar"/>
      <family val="0"/>
    </font>
    <font>
      <sz val="11"/>
      <name val="B Traffic"/>
      <family val="0"/>
    </font>
    <font>
      <b/>
      <sz val="12"/>
      <name val="B Traffic"/>
      <family val="0"/>
    </font>
    <font>
      <b/>
      <sz val="14"/>
      <name val="B Traffic"/>
      <family val="0"/>
    </font>
    <font>
      <b/>
      <sz val="9"/>
      <name val="Zar"/>
      <family val="0"/>
    </font>
    <font>
      <b/>
      <sz val="10"/>
      <name val="B Zar"/>
      <family val="0"/>
    </font>
    <font>
      <sz val="12"/>
      <name val="B Zar"/>
      <family val="0"/>
    </font>
    <font>
      <b/>
      <sz val="12"/>
      <name val="B Roya"/>
      <family val="0"/>
    </font>
    <font>
      <sz val="10"/>
      <name val="B Zar"/>
      <family val="0"/>
    </font>
    <font>
      <b/>
      <sz val="9"/>
      <name val="B Z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 style="thin"/>
      <top style="medium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6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0" xfId="0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19" borderId="0" xfId="0" applyFont="1" applyFill="1" applyBorder="1" applyAlignment="1">
      <alignment/>
    </xf>
    <xf numFmtId="0" fontId="2" fillId="0" borderId="13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5" fillId="0" borderId="0" xfId="57" applyFont="1" applyBorder="1" applyAlignment="1">
      <alignment readingOrder="2"/>
      <protection/>
    </xf>
    <xf numFmtId="0" fontId="3" fillId="0" borderId="0" xfId="57" applyAlignment="1">
      <alignment readingOrder="2"/>
      <protection/>
    </xf>
    <xf numFmtId="0" fontId="6" fillId="0" borderId="0" xfId="57" applyFont="1" applyBorder="1" applyAlignment="1">
      <alignment vertical="top" wrapText="1" readingOrder="2"/>
      <protection/>
    </xf>
    <xf numFmtId="0" fontId="8" fillId="0" borderId="0" xfId="57" applyFont="1" applyBorder="1" applyAlignment="1">
      <alignment horizontal="centerContinuous" vertical="center" readingOrder="2"/>
      <protection/>
    </xf>
    <xf numFmtId="0" fontId="8" fillId="0" borderId="0" xfId="57" applyFont="1" applyBorder="1" applyAlignment="1">
      <alignment vertical="center" readingOrder="2"/>
      <protection/>
    </xf>
    <xf numFmtId="0" fontId="9" fillId="0" borderId="0" xfId="57" applyFont="1" applyBorder="1" applyAlignment="1">
      <alignment horizontal="center" vertical="center" readingOrder="2"/>
      <protection/>
    </xf>
    <xf numFmtId="0" fontId="7" fillId="0" borderId="14" xfId="57" applyFont="1" applyBorder="1" applyAlignment="1">
      <alignment horizontal="center" vertical="center" readingOrder="2"/>
      <protection/>
    </xf>
    <xf numFmtId="0" fontId="7" fillId="0" borderId="14" xfId="57" applyFont="1" applyBorder="1" applyAlignment="1">
      <alignment horizontal="center" vertical="center" wrapText="1" readingOrder="2"/>
      <protection/>
    </xf>
    <xf numFmtId="0" fontId="10" fillId="0" borderId="15" xfId="57" applyFont="1" applyBorder="1" applyAlignment="1">
      <alignment horizontal="center" vertical="center" readingOrder="2"/>
      <protection/>
    </xf>
    <xf numFmtId="0" fontId="11" fillId="0" borderId="16" xfId="57" applyFont="1" applyBorder="1" applyAlignment="1">
      <alignment horizontal="right" vertical="center" readingOrder="2"/>
      <protection/>
    </xf>
    <xf numFmtId="3" fontId="10" fillId="0" borderId="10" xfId="57" applyNumberFormat="1" applyFont="1" applyBorder="1" applyAlignment="1">
      <alignment horizontal="center" vertical="center" readingOrder="2"/>
      <protection/>
    </xf>
    <xf numFmtId="3" fontId="10" fillId="0" borderId="16" xfId="57" applyNumberFormat="1" applyFont="1" applyBorder="1" applyAlignment="1">
      <alignment horizontal="center" vertical="center" readingOrder="2"/>
      <protection/>
    </xf>
    <xf numFmtId="3" fontId="10" fillId="0" borderId="17" xfId="57" applyNumberFormat="1" applyFont="1" applyBorder="1" applyAlignment="1">
      <alignment horizontal="center" vertical="center" readingOrder="2"/>
      <protection/>
    </xf>
    <xf numFmtId="3" fontId="3" fillId="0" borderId="0" xfId="57" applyNumberFormat="1" applyAlignment="1">
      <alignment readingOrder="2"/>
      <protection/>
    </xf>
    <xf numFmtId="0" fontId="10" fillId="0" borderId="18" xfId="57" applyFont="1" applyBorder="1" applyAlignment="1">
      <alignment horizontal="center" vertical="center" readingOrder="2"/>
      <protection/>
    </xf>
    <xf numFmtId="0" fontId="11" fillId="0" borderId="10" xfId="57" applyFont="1" applyBorder="1" applyAlignment="1">
      <alignment horizontal="right" vertical="center" readingOrder="2"/>
      <protection/>
    </xf>
    <xf numFmtId="3" fontId="10" fillId="0" borderId="19" xfId="57" applyNumberFormat="1" applyFont="1" applyBorder="1" applyAlignment="1">
      <alignment horizontal="center" vertical="center" readingOrder="2"/>
      <protection/>
    </xf>
    <xf numFmtId="0" fontId="11" fillId="0" borderId="20" xfId="57" applyFont="1" applyBorder="1" applyAlignment="1">
      <alignment horizontal="right" vertical="center" readingOrder="2"/>
      <protection/>
    </xf>
    <xf numFmtId="0" fontId="11" fillId="0" borderId="21" xfId="57" applyFont="1" applyBorder="1" applyAlignment="1">
      <alignment horizontal="center" vertical="center" readingOrder="2"/>
      <protection/>
    </xf>
    <xf numFmtId="3" fontId="12" fillId="0" borderId="22" xfId="57" applyNumberFormat="1" applyFont="1" applyBorder="1" applyAlignment="1">
      <alignment horizontal="center" vertical="center" readingOrder="2"/>
      <protection/>
    </xf>
    <xf numFmtId="3" fontId="12" fillId="0" borderId="23" xfId="57" applyNumberFormat="1" applyFont="1" applyBorder="1" applyAlignment="1">
      <alignment horizontal="center" vertical="center" readingOrder="2"/>
      <protection/>
    </xf>
    <xf numFmtId="0" fontId="9" fillId="0" borderId="0" xfId="57" applyFont="1" applyBorder="1" applyAlignment="1">
      <alignment horizontal="right" vertical="center" readingOrder="2"/>
      <protection/>
    </xf>
    <xf numFmtId="0" fontId="8" fillId="0" borderId="0" xfId="57" applyFont="1" applyBorder="1" applyAlignment="1">
      <alignment horizontal="right" vertical="center" readingOrder="2"/>
      <protection/>
    </xf>
    <xf numFmtId="0" fontId="13" fillId="0" borderId="24" xfId="57" applyFont="1" applyBorder="1" applyAlignment="1">
      <alignment horizontal="center" vertical="center" wrapText="1" readingOrder="2"/>
      <protection/>
    </xf>
    <xf numFmtId="0" fontId="13" fillId="0" borderId="25" xfId="57" applyFont="1" applyBorder="1" applyAlignment="1">
      <alignment horizontal="center" vertical="center" wrapText="1" readingOrder="2"/>
      <protection/>
    </xf>
    <xf numFmtId="0" fontId="13" fillId="0" borderId="26" xfId="57" applyFont="1" applyBorder="1" applyAlignment="1">
      <alignment horizontal="center" vertical="center" wrapText="1" readingOrder="2"/>
      <protection/>
    </xf>
    <xf numFmtId="0" fontId="11" fillId="0" borderId="15" xfId="57" applyFont="1" applyBorder="1" applyAlignment="1">
      <alignment vertical="center" readingOrder="2"/>
      <protection/>
    </xf>
    <xf numFmtId="3" fontId="14" fillId="0" borderId="16" xfId="57" applyNumberFormat="1" applyFont="1" applyBorder="1" applyAlignment="1">
      <alignment horizontal="center" vertical="center" readingOrder="2"/>
      <protection/>
    </xf>
    <xf numFmtId="0" fontId="14" fillId="0" borderId="17" xfId="57" applyFont="1" applyBorder="1" applyAlignment="1">
      <alignment horizontal="right" wrapText="1" readingOrder="2"/>
      <protection/>
    </xf>
    <xf numFmtId="0" fontId="11" fillId="0" borderId="18" xfId="57" applyFont="1" applyBorder="1" applyAlignment="1">
      <alignment vertical="center" readingOrder="2"/>
      <protection/>
    </xf>
    <xf numFmtId="3" fontId="14" fillId="0" borderId="10" xfId="57" applyNumberFormat="1" applyFont="1" applyBorder="1" applyAlignment="1">
      <alignment horizontal="center" vertical="center" readingOrder="2"/>
      <protection/>
    </xf>
    <xf numFmtId="0" fontId="14" fillId="0" borderId="19" xfId="57" applyFont="1" applyBorder="1" applyAlignment="1">
      <alignment horizontal="right" wrapText="1" readingOrder="2"/>
      <protection/>
    </xf>
    <xf numFmtId="0" fontId="14" fillId="0" borderId="19" xfId="57" applyFont="1" applyBorder="1" applyAlignment="1">
      <alignment horizontal="right" readingOrder="2"/>
      <protection/>
    </xf>
    <xf numFmtId="0" fontId="11" fillId="0" borderId="27" xfId="57" applyFont="1" applyBorder="1" applyAlignment="1">
      <alignment vertical="center" readingOrder="2"/>
      <protection/>
    </xf>
    <xf numFmtId="3" fontId="14" fillId="0" borderId="14" xfId="57" applyNumberFormat="1" applyFont="1" applyBorder="1" applyAlignment="1">
      <alignment horizontal="center" vertical="center" readingOrder="2"/>
      <protection/>
    </xf>
    <xf numFmtId="0" fontId="11" fillId="0" borderId="28" xfId="57" applyFont="1" applyBorder="1" applyAlignment="1">
      <alignment horizontal="center" vertical="center" readingOrder="2"/>
      <protection/>
    </xf>
    <xf numFmtId="3" fontId="15" fillId="0" borderId="22" xfId="57" applyNumberFormat="1" applyFont="1" applyBorder="1" applyAlignment="1">
      <alignment horizontal="center" vertical="center" readingOrder="2"/>
      <protection/>
    </xf>
    <xf numFmtId="0" fontId="15" fillId="0" borderId="22" xfId="57" applyFont="1" applyBorder="1" applyAlignment="1">
      <alignment horizontal="center" vertical="center" readingOrder="2"/>
      <protection/>
    </xf>
    <xf numFmtId="0" fontId="14" fillId="0" borderId="23" xfId="57" applyFont="1" applyBorder="1" applyAlignment="1">
      <alignment horizontal="center" readingOrder="2"/>
      <protection/>
    </xf>
    <xf numFmtId="0" fontId="3" fillId="0" borderId="0" xfId="57" applyAlignment="1">
      <alignment horizontal="center" readingOrder="2"/>
      <protection/>
    </xf>
    <xf numFmtId="0" fontId="15" fillId="0" borderId="23" xfId="57" applyFont="1" applyBorder="1" applyAlignment="1">
      <alignment horizontal="center" vertical="center" readingOrder="2"/>
      <protection/>
    </xf>
    <xf numFmtId="0" fontId="3" fillId="0" borderId="0" xfId="55" applyAlignment="1">
      <alignment readingOrder="2"/>
      <protection/>
    </xf>
    <xf numFmtId="0" fontId="9" fillId="0" borderId="0" xfId="55" applyFont="1" applyBorder="1" applyAlignment="1">
      <alignment horizontal="right" vertical="center" readingOrder="2"/>
      <protection/>
    </xf>
    <xf numFmtId="0" fontId="8" fillId="0" borderId="0" xfId="55" applyFont="1" applyBorder="1" applyAlignment="1">
      <alignment horizontal="right" vertical="center" readingOrder="2"/>
      <protection/>
    </xf>
    <xf numFmtId="0" fontId="8" fillId="0" borderId="0" xfId="55" applyFont="1" applyBorder="1" applyAlignment="1">
      <alignment horizontal="centerContinuous" vertical="center" readingOrder="2"/>
      <protection/>
    </xf>
    <xf numFmtId="0" fontId="8" fillId="0" borderId="0" xfId="55" applyFont="1" applyBorder="1" applyAlignment="1">
      <alignment vertical="center" readingOrder="2"/>
      <protection/>
    </xf>
    <xf numFmtId="0" fontId="9" fillId="0" borderId="0" xfId="55" applyFont="1" applyBorder="1" applyAlignment="1">
      <alignment horizontal="center" vertical="center" readingOrder="2"/>
      <protection/>
    </xf>
    <xf numFmtId="0" fontId="13" fillId="0" borderId="26" xfId="55" applyFont="1" applyBorder="1" applyAlignment="1">
      <alignment horizontal="center" vertical="center" wrapText="1" readingOrder="2"/>
      <protection/>
    </xf>
    <xf numFmtId="0" fontId="11" fillId="0" borderId="15" xfId="55" applyFont="1" applyBorder="1" applyAlignment="1">
      <alignment vertical="center" readingOrder="2"/>
      <protection/>
    </xf>
    <xf numFmtId="0" fontId="14" fillId="0" borderId="17" xfId="55" applyFont="1" applyBorder="1" applyAlignment="1">
      <alignment horizontal="right" wrapText="1" readingOrder="2"/>
      <protection/>
    </xf>
    <xf numFmtId="0" fontId="11" fillId="0" borderId="18" xfId="55" applyFont="1" applyBorder="1" applyAlignment="1">
      <alignment vertical="center" readingOrder="2"/>
      <protection/>
    </xf>
    <xf numFmtId="0" fontId="14" fillId="0" borderId="19" xfId="55" applyFont="1" applyBorder="1" applyAlignment="1">
      <alignment horizontal="right" wrapText="1" readingOrder="2"/>
      <protection/>
    </xf>
    <xf numFmtId="0" fontId="14" fillId="0" borderId="19" xfId="55" applyFont="1" applyBorder="1" applyAlignment="1">
      <alignment horizontal="right" readingOrder="2"/>
      <protection/>
    </xf>
    <xf numFmtId="0" fontId="11" fillId="0" borderId="27" xfId="55" applyFont="1" applyBorder="1" applyAlignment="1">
      <alignment vertical="center" readingOrder="2"/>
      <protection/>
    </xf>
    <xf numFmtId="3" fontId="15" fillId="0" borderId="20" xfId="57" applyNumberFormat="1" applyFont="1" applyBorder="1" applyAlignment="1">
      <alignment horizontal="center" vertical="center" readingOrder="2"/>
      <protection/>
    </xf>
    <xf numFmtId="0" fontId="15" fillId="0" borderId="29" xfId="55" applyFont="1" applyBorder="1" applyAlignment="1">
      <alignment horizontal="center" vertical="center" readingOrder="2"/>
      <protection/>
    </xf>
    <xf numFmtId="0" fontId="11" fillId="0" borderId="21" xfId="55" applyFont="1" applyBorder="1" applyAlignment="1">
      <alignment horizontal="center" vertical="center" readingOrder="2"/>
      <protection/>
    </xf>
    <xf numFmtId="3" fontId="15" fillId="0" borderId="22" xfId="55" applyNumberFormat="1" applyFont="1" applyBorder="1" applyAlignment="1">
      <alignment horizontal="center" vertical="center" readingOrder="2"/>
      <protection/>
    </xf>
    <xf numFmtId="0" fontId="14" fillId="0" borderId="23" xfId="55" applyFont="1" applyBorder="1" applyAlignment="1">
      <alignment horizontal="center" readingOrder="2"/>
      <protection/>
    </xf>
    <xf numFmtId="0" fontId="3" fillId="0" borderId="0" xfId="55" applyAlignment="1">
      <alignment horizontal="center" readingOrder="2"/>
      <protection/>
    </xf>
    <xf numFmtId="0" fontId="16" fillId="0" borderId="0" xfId="55" applyFont="1" applyAlignment="1">
      <alignment vertical="center" readingOrder="2"/>
      <protection/>
    </xf>
    <xf numFmtId="3" fontId="15" fillId="0" borderId="10" xfId="57" applyNumberFormat="1" applyFont="1" applyBorder="1" applyAlignment="1">
      <alignment horizontal="center" vertical="center" readingOrder="2"/>
      <protection/>
    </xf>
    <xf numFmtId="0" fontId="16" fillId="0" borderId="0" xfId="57" applyFont="1" applyAlignment="1">
      <alignment vertical="center" readingOrder="2"/>
      <protection/>
    </xf>
    <xf numFmtId="0" fontId="17" fillId="0" borderId="15" xfId="57" applyFont="1" applyBorder="1" applyAlignment="1">
      <alignment horizontal="center" vertical="center" readingOrder="2"/>
      <protection/>
    </xf>
    <xf numFmtId="3" fontId="18" fillId="0" borderId="16" xfId="57" applyNumberFormat="1" applyFont="1" applyBorder="1" applyAlignment="1">
      <alignment horizontal="center" vertical="center" readingOrder="2"/>
      <protection/>
    </xf>
    <xf numFmtId="0" fontId="18" fillId="0" borderId="17" xfId="57" applyFont="1" applyBorder="1" applyAlignment="1">
      <alignment horizontal="center" readingOrder="2"/>
      <protection/>
    </xf>
    <xf numFmtId="0" fontId="17" fillId="0" borderId="30" xfId="57" applyFont="1" applyBorder="1" applyAlignment="1">
      <alignment horizontal="center" vertical="center" readingOrder="2"/>
      <protection/>
    </xf>
    <xf numFmtId="3" fontId="18" fillId="0" borderId="10" xfId="57" applyNumberFormat="1" applyFont="1" applyBorder="1" applyAlignment="1">
      <alignment horizontal="center" vertical="center" readingOrder="2"/>
      <protection/>
    </xf>
    <xf numFmtId="3" fontId="18" fillId="0" borderId="11" xfId="57" applyNumberFormat="1" applyFont="1" applyBorder="1" applyAlignment="1">
      <alignment horizontal="center" vertical="center" readingOrder="2"/>
      <protection/>
    </xf>
    <xf numFmtId="0" fontId="18" fillId="0" borderId="19" xfId="57" applyFont="1" applyBorder="1" applyAlignment="1">
      <alignment horizontal="center" readingOrder="2"/>
      <protection/>
    </xf>
    <xf numFmtId="0" fontId="17" fillId="0" borderId="18" xfId="57" applyFont="1" applyBorder="1" applyAlignment="1">
      <alignment horizontal="center" vertical="center" readingOrder="2"/>
      <protection/>
    </xf>
    <xf numFmtId="3" fontId="11" fillId="0" borderId="22" xfId="57" applyNumberFormat="1" applyFont="1" applyBorder="1" applyAlignment="1">
      <alignment horizontal="center" vertical="center" readingOrder="2"/>
      <protection/>
    </xf>
    <xf numFmtId="0" fontId="11" fillId="0" borderId="23" xfId="57" applyFont="1" applyBorder="1" applyAlignment="1">
      <alignment horizontal="center" vertical="center" readingOrder="2"/>
      <protection/>
    </xf>
    <xf numFmtId="0" fontId="17" fillId="0" borderId="0" xfId="57" applyFont="1" applyAlignment="1">
      <alignment readingOrder="2"/>
      <protection/>
    </xf>
    <xf numFmtId="3" fontId="14" fillId="0" borderId="0" xfId="57" applyNumberFormat="1" applyFont="1" applyBorder="1" applyAlignment="1">
      <alignment readingOrder="2"/>
      <protection/>
    </xf>
    <xf numFmtId="49" fontId="9" fillId="0" borderId="0" xfId="57" applyNumberFormat="1" applyFont="1" applyBorder="1" applyAlignment="1">
      <alignment horizontal="right" vertical="center" readingOrder="2"/>
      <protection/>
    </xf>
    <xf numFmtId="0" fontId="13" fillId="0" borderId="31" xfId="57" applyFont="1" applyBorder="1" applyAlignment="1">
      <alignment vertical="center" readingOrder="2"/>
      <protection/>
    </xf>
    <xf numFmtId="0" fontId="13" fillId="0" borderId="24" xfId="57" applyFont="1" applyBorder="1" applyAlignment="1">
      <alignment horizontal="center" vertical="center" readingOrder="2"/>
      <protection/>
    </xf>
    <xf numFmtId="0" fontId="18" fillId="0" borderId="15" xfId="57" applyFont="1" applyBorder="1" applyAlignment="1">
      <alignment horizontal="center" vertical="center" readingOrder="2"/>
      <protection/>
    </xf>
    <xf numFmtId="3" fontId="11" fillId="0" borderId="16" xfId="57" applyNumberFormat="1" applyFont="1" applyBorder="1" applyAlignment="1">
      <alignment horizontal="center" vertical="center" readingOrder="2"/>
      <protection/>
    </xf>
    <xf numFmtId="3" fontId="11" fillId="0" borderId="17" xfId="57" applyNumberFormat="1" applyFont="1" applyBorder="1" applyAlignment="1">
      <alignment horizontal="center" vertical="center" readingOrder="2"/>
      <protection/>
    </xf>
    <xf numFmtId="3" fontId="19" fillId="0" borderId="0" xfId="57" applyNumberFormat="1" applyFont="1" applyBorder="1" applyAlignment="1">
      <alignment horizontal="center" vertical="center" readingOrder="2"/>
      <protection/>
    </xf>
    <xf numFmtId="0" fontId="18" fillId="0" borderId="18" xfId="57" applyFont="1" applyBorder="1" applyAlignment="1">
      <alignment horizontal="center" vertical="center" readingOrder="2"/>
      <protection/>
    </xf>
    <xf numFmtId="3" fontId="11" fillId="0" borderId="10" xfId="57" applyNumberFormat="1" applyFont="1" applyBorder="1" applyAlignment="1">
      <alignment horizontal="center" vertical="center" readingOrder="2"/>
      <protection/>
    </xf>
    <xf numFmtId="3" fontId="11" fillId="0" borderId="19" xfId="57" applyNumberFormat="1" applyFont="1" applyBorder="1" applyAlignment="1">
      <alignment horizontal="center" vertical="center" readingOrder="2"/>
      <protection/>
    </xf>
    <xf numFmtId="0" fontId="11" fillId="0" borderId="10" xfId="57" applyFont="1" applyFill="1" applyBorder="1" applyAlignment="1">
      <alignment horizontal="center" vertical="center" readingOrder="2"/>
      <protection/>
    </xf>
    <xf numFmtId="3" fontId="11" fillId="0" borderId="10" xfId="57" applyNumberFormat="1" applyFont="1" applyFill="1" applyBorder="1" applyAlignment="1">
      <alignment horizontal="center" vertical="center" readingOrder="2"/>
      <protection/>
    </xf>
    <xf numFmtId="0" fontId="11" fillId="0" borderId="10" xfId="57" applyFont="1" applyBorder="1" applyAlignment="1">
      <alignment horizontal="center" vertical="center" readingOrder="2"/>
      <protection/>
    </xf>
    <xf numFmtId="3" fontId="11" fillId="0" borderId="32" xfId="57" applyNumberFormat="1" applyFont="1" applyBorder="1" applyAlignment="1">
      <alignment horizontal="center" vertical="center" readingOrder="2"/>
      <protection/>
    </xf>
    <xf numFmtId="3" fontId="11" fillId="0" borderId="20" xfId="57" applyNumberFormat="1" applyFont="1" applyBorder="1" applyAlignment="1">
      <alignment horizontal="center" vertical="center" readingOrder="2"/>
      <protection/>
    </xf>
    <xf numFmtId="0" fontId="11" fillId="0" borderId="22" xfId="57" applyFont="1" applyBorder="1" applyAlignment="1">
      <alignment horizontal="center" readingOrder="2"/>
      <protection/>
    </xf>
    <xf numFmtId="3" fontId="10" fillId="0" borderId="22" xfId="57" applyNumberFormat="1" applyFont="1" applyBorder="1" applyAlignment="1">
      <alignment horizontal="center" readingOrder="2"/>
      <protection/>
    </xf>
    <xf numFmtId="3" fontId="10" fillId="0" borderId="23" xfId="57" applyNumberFormat="1" applyFont="1" applyBorder="1" applyAlignment="1">
      <alignment horizontal="center" vertical="center" readingOrder="2"/>
      <protection/>
    </xf>
    <xf numFmtId="0" fontId="20" fillId="0" borderId="0" xfId="57" applyFont="1" applyAlignment="1">
      <alignment readingOrder="2"/>
      <protection/>
    </xf>
    <xf numFmtId="3" fontId="19" fillId="0" borderId="0" xfId="57" applyNumberFormat="1" applyFont="1" applyBorder="1" applyAlignment="1">
      <alignment horizontal="center" readingOrder="2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57" applyFont="1" applyBorder="1" applyAlignment="1">
      <alignment horizontal="center" readingOrder="2"/>
      <protection/>
    </xf>
    <xf numFmtId="0" fontId="6" fillId="0" borderId="0" xfId="57" applyFont="1" applyBorder="1" applyAlignment="1">
      <alignment horizontal="center" vertical="top" wrapText="1" readingOrder="2"/>
      <protection/>
    </xf>
    <xf numFmtId="0" fontId="21" fillId="0" borderId="0" xfId="57" applyFont="1" applyFill="1" applyBorder="1" applyAlignment="1">
      <alignment horizontal="right" vertical="center" wrapText="1" readingOrder="2"/>
      <protection/>
    </xf>
    <xf numFmtId="0" fontId="13" fillId="0" borderId="33" xfId="57" applyFont="1" applyBorder="1" applyAlignment="1">
      <alignment horizontal="center" vertical="center" readingOrder="2"/>
      <protection/>
    </xf>
    <xf numFmtId="0" fontId="13" fillId="0" borderId="34" xfId="57" applyFont="1" applyBorder="1" applyAlignment="1">
      <alignment horizontal="center" vertical="center" readingOrder="2"/>
      <protection/>
    </xf>
    <xf numFmtId="0" fontId="13" fillId="0" borderId="24" xfId="57" applyFont="1" applyBorder="1" applyAlignment="1">
      <alignment horizontal="center" vertical="center" wrapText="1" readingOrder="2"/>
      <protection/>
    </xf>
    <xf numFmtId="0" fontId="13" fillId="0" borderId="35" xfId="57" applyFont="1" applyBorder="1" applyAlignment="1">
      <alignment horizontal="center" vertical="center" wrapText="1" readingOrder="2"/>
      <protection/>
    </xf>
    <xf numFmtId="0" fontId="13" fillId="0" borderId="25" xfId="57" applyFont="1" applyBorder="1" applyAlignment="1">
      <alignment horizontal="center" vertical="center" wrapText="1" readingOrder="2"/>
      <protection/>
    </xf>
    <xf numFmtId="0" fontId="13" fillId="0" borderId="36" xfId="57" applyFont="1" applyBorder="1" applyAlignment="1">
      <alignment horizontal="center" vertical="center" wrapText="1" readingOrder="2"/>
      <protection/>
    </xf>
    <xf numFmtId="0" fontId="13" fillId="0" borderId="31" xfId="57" applyFont="1" applyBorder="1" applyAlignment="1">
      <alignment horizontal="center" vertical="center" wrapText="1" readingOrder="2"/>
      <protection/>
    </xf>
    <xf numFmtId="0" fontId="13" fillId="0" borderId="37" xfId="57" applyFont="1" applyBorder="1" applyAlignment="1">
      <alignment horizontal="center" vertical="center" wrapText="1" readingOrder="2"/>
      <protection/>
    </xf>
    <xf numFmtId="0" fontId="13" fillId="0" borderId="26" xfId="57" applyFont="1" applyBorder="1" applyAlignment="1">
      <alignment horizontal="center" vertical="center" wrapText="1" readingOrder="2"/>
      <protection/>
    </xf>
    <xf numFmtId="0" fontId="13" fillId="0" borderId="38" xfId="57" applyFont="1" applyBorder="1" applyAlignment="1">
      <alignment horizontal="center" vertical="center" wrapText="1" readingOrder="2"/>
      <protection/>
    </xf>
    <xf numFmtId="0" fontId="13" fillId="0" borderId="39" xfId="57" applyFont="1" applyBorder="1" applyAlignment="1">
      <alignment horizontal="center" vertical="center" wrapText="1" readingOrder="2"/>
      <protection/>
    </xf>
    <xf numFmtId="0" fontId="5" fillId="0" borderId="0" xfId="55" applyFont="1" applyBorder="1" applyAlignment="1">
      <alignment horizontal="center" readingOrder="2"/>
      <protection/>
    </xf>
    <xf numFmtId="0" fontId="6" fillId="0" borderId="0" xfId="55" applyFont="1" applyBorder="1" applyAlignment="1">
      <alignment horizontal="center" vertical="top" wrapText="1" readingOrder="2"/>
      <protection/>
    </xf>
    <xf numFmtId="0" fontId="13" fillId="0" borderId="31" xfId="55" applyFont="1" applyBorder="1" applyAlignment="1">
      <alignment horizontal="center" vertical="center" wrapText="1" readingOrder="2"/>
      <protection/>
    </xf>
    <xf numFmtId="0" fontId="13" fillId="0" borderId="37" xfId="55" applyFont="1" applyBorder="1" applyAlignment="1">
      <alignment horizontal="center" vertical="center" wrapText="1" readingOrder="2"/>
      <protection/>
    </xf>
    <xf numFmtId="0" fontId="13" fillId="0" borderId="24" xfId="55" applyFont="1" applyBorder="1" applyAlignment="1">
      <alignment horizontal="center" vertical="center" wrapText="1" readingOrder="2"/>
      <protection/>
    </xf>
    <xf numFmtId="0" fontId="13" fillId="0" borderId="35" xfId="55" applyFont="1" applyBorder="1" applyAlignment="1">
      <alignment horizontal="center" vertical="center" wrapText="1" readingOrder="2"/>
      <protection/>
    </xf>
    <xf numFmtId="0" fontId="13" fillId="0" borderId="25" xfId="55" applyFont="1" applyBorder="1" applyAlignment="1">
      <alignment horizontal="center" vertical="center" wrapText="1" readingOrder="2"/>
      <protection/>
    </xf>
    <xf numFmtId="0" fontId="13" fillId="0" borderId="36" xfId="55" applyFont="1" applyBorder="1" applyAlignment="1">
      <alignment horizontal="center" vertical="center" wrapText="1" readingOrder="2"/>
      <protection/>
    </xf>
    <xf numFmtId="0" fontId="13" fillId="0" borderId="38" xfId="55" applyFont="1" applyBorder="1" applyAlignment="1">
      <alignment horizontal="center" vertical="center" wrapText="1" readingOrder="2"/>
      <protection/>
    </xf>
    <xf numFmtId="0" fontId="13" fillId="0" borderId="39" xfId="55" applyFont="1" applyBorder="1" applyAlignment="1">
      <alignment horizontal="center" vertical="center" wrapText="1" readingOrder="2"/>
      <protection/>
    </xf>
    <xf numFmtId="0" fontId="16" fillId="0" borderId="0" xfId="57" applyFont="1" applyAlignment="1">
      <alignment horizontal="right" vertical="center" readingOrder="2"/>
      <protection/>
    </xf>
    <xf numFmtId="0" fontId="3" fillId="0" borderId="0" xfId="57" applyAlignment="1">
      <alignment horizontal="center" readingOrder="2"/>
      <protection/>
    </xf>
    <xf numFmtId="0" fontId="13" fillId="0" borderId="33" xfId="57" applyFont="1" applyBorder="1" applyAlignment="1">
      <alignment horizontal="center" vertical="center" wrapText="1" readingOrder="2"/>
      <protection/>
    </xf>
    <xf numFmtId="0" fontId="13" fillId="0" borderId="34" xfId="57" applyFont="1" applyBorder="1" applyAlignment="1">
      <alignment horizontal="center" vertical="center" wrapText="1" readingOrder="2"/>
      <protection/>
    </xf>
    <xf numFmtId="0" fontId="4" fillId="0" borderId="40" xfId="57" applyFont="1" applyBorder="1" applyAlignment="1">
      <alignment horizontal="center" vertical="top" wrapText="1" readingOrder="2"/>
      <protection/>
    </xf>
    <xf numFmtId="0" fontId="7" fillId="0" borderId="33" xfId="57" applyFont="1" applyBorder="1" applyAlignment="1">
      <alignment horizontal="center" vertical="center" readingOrder="2"/>
      <protection/>
    </xf>
    <xf numFmtId="0" fontId="7" fillId="0" borderId="34" xfId="57" applyFont="1" applyBorder="1" applyAlignment="1">
      <alignment horizontal="center" vertical="center" readingOrder="2"/>
      <protection/>
    </xf>
    <xf numFmtId="0" fontId="7" fillId="0" borderId="24" xfId="57" applyFont="1" applyBorder="1" applyAlignment="1">
      <alignment horizontal="center" vertical="center" readingOrder="2"/>
      <protection/>
    </xf>
    <xf numFmtId="0" fontId="7" fillId="0" borderId="35" xfId="57" applyFont="1" applyBorder="1" applyAlignment="1">
      <alignment horizontal="center" vertical="center" readingOrder="2"/>
      <protection/>
    </xf>
    <xf numFmtId="0" fontId="7" fillId="0" borderId="41" xfId="57" applyFont="1" applyBorder="1" applyAlignment="1">
      <alignment horizontal="center" vertical="center" wrapText="1" readingOrder="2"/>
      <protection/>
    </xf>
    <xf numFmtId="0" fontId="7" fillId="0" borderId="42" xfId="57" applyFont="1" applyBorder="1" applyAlignment="1">
      <alignment horizontal="center" vertical="center" wrapText="1" readingOrder="2"/>
      <protection/>
    </xf>
    <xf numFmtId="0" fontId="7" fillId="0" borderId="43" xfId="57" applyFont="1" applyBorder="1" applyAlignment="1">
      <alignment horizontal="center" vertical="center" wrapText="1" readingOrder="2"/>
      <protection/>
    </xf>
    <xf numFmtId="0" fontId="7" fillId="0" borderId="25" xfId="57" applyFont="1" applyBorder="1" applyAlignment="1">
      <alignment horizontal="center" vertical="center" wrapText="1" readingOrder="2"/>
      <protection/>
    </xf>
    <xf numFmtId="0" fontId="7" fillId="0" borderId="36" xfId="57" applyFont="1" applyBorder="1" applyAlignment="1">
      <alignment horizontal="center" vertical="center" wrapText="1" readingOrder="2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19" borderId="0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19" borderId="0" xfId="0" applyFont="1" applyFill="1" applyBorder="1" applyAlignment="1">
      <alignment horizontal="center"/>
    </xf>
    <xf numFmtId="0" fontId="2" fillId="19" borderId="4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externalLink" Target="externalLinks/externalLink5.xml" /><Relationship Id="rId43" Type="http://schemas.openxmlformats.org/officeDocument/2006/relationships/externalLink" Target="externalLinks/externalLink6.xml" /><Relationship Id="rId44" Type="http://schemas.openxmlformats.org/officeDocument/2006/relationships/externalLink" Target="externalLinks/externalLink7.xml" /><Relationship Id="rId45" Type="http://schemas.openxmlformats.org/officeDocument/2006/relationships/externalLink" Target="externalLinks/externalLink8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gri-es.ir/Portals/0/Amar%20Gol%20Va%20Golkhaneh%2092\10-%20Seifi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gri-es.ir/Portals/0/Amar%20Gol%20Va%20Golkhaneh%2092\01-%20Shakheh%20Boride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gri-es.ir/Portals/0/Amar%20Gol%20Va%20Golkhaneh%2092\02-%20Aparteman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gri-es.ir/Portals/0/Amar%20Gol%20Va%20Golkhaneh%2092\03-%20Derakhtcheh%20Golkhane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gri-es.ir/Portals/0/Amar%20Gol%20Va%20Golkhaneh%2092\04-%20Derakhtcheh%20Fazaye%20Baaz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gri-es.ir/Portals/0/Amar%20Gol%20Va%20Golkhaneh%2092\05-%20Neshaii%20Golkhan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gri-es.ir/Portals/0/Amar%20Gol%20Va%20Golkhaneh%2092\06-%20Neshaii%20Fazaye%20Baaz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gri-es.ir/Portals/0/Amar%20Gol%20Va%20Golkhaneh%2092\07-%20Piazche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ستان"/>
      <sheetName val="آران و بیدگل"/>
      <sheetName val="اصفهان"/>
      <sheetName val="برخوار"/>
      <sheetName val="تیران و کرون"/>
      <sheetName val="چادگان"/>
      <sheetName val="خمینی شهر"/>
      <sheetName val="خوانسار"/>
      <sheetName val="دهاقان"/>
      <sheetName val="سمیرم"/>
      <sheetName val="شاهین شهر"/>
      <sheetName val="شهرضا"/>
      <sheetName val="فریدونشهر"/>
      <sheetName val="فلاورجان"/>
      <sheetName val="کاشان"/>
      <sheetName val="گلپایگان"/>
      <sheetName val="لنجان"/>
      <sheetName val="مبارکه"/>
      <sheetName val="نائین"/>
      <sheetName val="نجف آباد"/>
      <sheetName val="نطنز"/>
      <sheetName val="روکش"/>
    </sheetNames>
    <sheetDataSet>
      <sheetData sheetId="1">
        <row r="15">
          <cell r="C15">
            <v>0</v>
          </cell>
          <cell r="D15">
            <v>58400</v>
          </cell>
          <cell r="F15">
            <v>58400</v>
          </cell>
          <cell r="H15">
            <v>496</v>
          </cell>
        </row>
      </sheetData>
      <sheetData sheetId="2">
        <row r="15">
          <cell r="C15">
            <v>150000</v>
          </cell>
          <cell r="D15">
            <v>756560</v>
          </cell>
          <cell r="F15">
            <v>906560</v>
          </cell>
          <cell r="H15">
            <v>24274.8</v>
          </cell>
        </row>
      </sheetData>
      <sheetData sheetId="3">
        <row r="15">
          <cell r="C15">
            <v>20000</v>
          </cell>
          <cell r="D15">
            <v>90000</v>
          </cell>
          <cell r="F15">
            <v>110000</v>
          </cell>
          <cell r="H15">
            <v>1660</v>
          </cell>
        </row>
      </sheetData>
      <sheetData sheetId="4">
        <row r="15">
          <cell r="C15">
            <v>0</v>
          </cell>
          <cell r="D15">
            <v>405500</v>
          </cell>
          <cell r="F15">
            <v>405500</v>
          </cell>
          <cell r="H15">
            <v>8914</v>
          </cell>
        </row>
      </sheetData>
      <sheetData sheetId="5">
        <row r="15">
          <cell r="C15">
            <v>0</v>
          </cell>
          <cell r="D15">
            <v>3000</v>
          </cell>
          <cell r="F15">
            <v>3000</v>
          </cell>
          <cell r="H15">
            <v>70</v>
          </cell>
        </row>
      </sheetData>
      <sheetData sheetId="6">
        <row r="15">
          <cell r="C15">
            <v>17000</v>
          </cell>
          <cell r="D15">
            <v>15000</v>
          </cell>
          <cell r="F15">
            <v>32000</v>
          </cell>
          <cell r="H15">
            <v>460</v>
          </cell>
        </row>
      </sheetData>
      <sheetData sheetId="7">
        <row r="15">
          <cell r="C15">
            <v>0</v>
          </cell>
          <cell r="D15">
            <v>20200</v>
          </cell>
          <cell r="F15">
            <v>20200</v>
          </cell>
          <cell r="H15">
            <v>81</v>
          </cell>
        </row>
      </sheetData>
      <sheetData sheetId="8">
        <row r="15">
          <cell r="C15">
            <v>20000</v>
          </cell>
          <cell r="D15">
            <v>914000</v>
          </cell>
          <cell r="F15">
            <v>934000</v>
          </cell>
          <cell r="H15">
            <v>17950</v>
          </cell>
        </row>
      </sheetData>
      <sheetData sheetId="9">
        <row r="15">
          <cell r="C15">
            <v>0</v>
          </cell>
          <cell r="D15">
            <v>5000</v>
          </cell>
          <cell r="F15">
            <v>5000</v>
          </cell>
          <cell r="H15">
            <v>100</v>
          </cell>
        </row>
      </sheetData>
      <sheetData sheetId="10">
        <row r="15">
          <cell r="C15">
            <v>270000</v>
          </cell>
          <cell r="D15">
            <v>176100</v>
          </cell>
          <cell r="F15">
            <v>446100</v>
          </cell>
          <cell r="H15">
            <v>9109</v>
          </cell>
        </row>
      </sheetData>
      <sheetData sheetId="11">
        <row r="15">
          <cell r="C15">
            <v>0</v>
          </cell>
          <cell r="D15">
            <v>335000</v>
          </cell>
          <cell r="F15">
            <v>335000</v>
          </cell>
          <cell r="H15">
            <v>7130</v>
          </cell>
        </row>
      </sheetData>
      <sheetData sheetId="12">
        <row r="15">
          <cell r="C15">
            <v>0</v>
          </cell>
          <cell r="D15">
            <v>4900</v>
          </cell>
          <cell r="F15">
            <v>4900</v>
          </cell>
          <cell r="H15">
            <v>61</v>
          </cell>
        </row>
      </sheetData>
      <sheetData sheetId="13">
        <row r="15">
          <cell r="C15">
            <v>3828000</v>
          </cell>
          <cell r="D15">
            <v>323000</v>
          </cell>
          <cell r="F15">
            <v>4151000</v>
          </cell>
          <cell r="H15">
            <v>69976</v>
          </cell>
        </row>
      </sheetData>
      <sheetData sheetId="14">
        <row r="15">
          <cell r="C15">
            <v>0</v>
          </cell>
          <cell r="D15">
            <v>93580</v>
          </cell>
          <cell r="F15">
            <v>93580</v>
          </cell>
          <cell r="H15">
            <v>1532</v>
          </cell>
        </row>
      </sheetData>
      <sheetData sheetId="15">
        <row r="15">
          <cell r="C15">
            <v>0</v>
          </cell>
          <cell r="D15">
            <v>19500</v>
          </cell>
          <cell r="F15">
            <v>19500</v>
          </cell>
          <cell r="H15">
            <v>400.5</v>
          </cell>
        </row>
      </sheetData>
      <sheetData sheetId="16">
        <row r="15">
          <cell r="C15">
            <v>2000</v>
          </cell>
          <cell r="D15">
            <v>5000</v>
          </cell>
          <cell r="F15">
            <v>7000</v>
          </cell>
          <cell r="H15">
            <v>160</v>
          </cell>
        </row>
      </sheetData>
      <sheetData sheetId="17">
        <row r="15">
          <cell r="C15">
            <v>1470000</v>
          </cell>
          <cell r="D15">
            <v>230000</v>
          </cell>
          <cell r="F15">
            <v>1700000</v>
          </cell>
          <cell r="H15">
            <v>32070</v>
          </cell>
        </row>
      </sheetData>
      <sheetData sheetId="18">
        <row r="15">
          <cell r="C15">
            <v>0</v>
          </cell>
          <cell r="D15">
            <v>12000</v>
          </cell>
          <cell r="F15">
            <v>12000</v>
          </cell>
          <cell r="H15">
            <v>150</v>
          </cell>
        </row>
      </sheetData>
      <sheetData sheetId="19">
        <row r="15">
          <cell r="C15">
            <v>3000</v>
          </cell>
          <cell r="D15">
            <v>170330</v>
          </cell>
          <cell r="F15">
            <v>173330</v>
          </cell>
          <cell r="H15">
            <v>3004</v>
          </cell>
        </row>
      </sheetData>
      <sheetData sheetId="20">
        <row r="15">
          <cell r="C15">
            <v>0</v>
          </cell>
          <cell r="D15">
            <v>42500</v>
          </cell>
          <cell r="F15">
            <v>42500</v>
          </cell>
          <cell r="H15">
            <v>977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ستان"/>
      <sheetName val="اصفهان"/>
      <sheetName val="تیران و کرون"/>
      <sheetName val="چادگان"/>
      <sheetName val="خمینی شهر"/>
      <sheetName val="خوانسار"/>
      <sheetName val="دهاقان"/>
      <sheetName val="شهرضا"/>
      <sheetName val="فریدن"/>
      <sheetName val="فریدونشهر"/>
      <sheetName val="فلاورجان"/>
      <sheetName val="گلپایگان"/>
      <sheetName val="مبارکه"/>
      <sheetName val="نجف آباد"/>
    </sheetNames>
    <sheetDataSet>
      <sheetData sheetId="1">
        <row r="6">
          <cell r="E6">
            <v>30000</v>
          </cell>
          <cell r="F6">
            <v>38900</v>
          </cell>
          <cell r="I6">
            <v>7579000</v>
          </cell>
          <cell r="K6">
            <v>10</v>
          </cell>
          <cell r="L6">
            <v>10</v>
          </cell>
        </row>
        <row r="10">
          <cell r="C10">
            <v>1250</v>
          </cell>
          <cell r="I10">
            <v>100000</v>
          </cell>
          <cell r="K10">
            <v>1</v>
          </cell>
          <cell r="L10">
            <v>1</v>
          </cell>
        </row>
      </sheetData>
      <sheetData sheetId="2">
        <row r="6">
          <cell r="F6">
            <v>8000</v>
          </cell>
          <cell r="I6">
            <v>960000</v>
          </cell>
          <cell r="K6">
            <v>3</v>
          </cell>
          <cell r="L6">
            <v>5</v>
          </cell>
        </row>
      </sheetData>
      <sheetData sheetId="3">
        <row r="6">
          <cell r="F6">
            <v>4800</v>
          </cell>
          <cell r="I6">
            <v>480000</v>
          </cell>
          <cell r="K6">
            <v>1</v>
          </cell>
          <cell r="L6">
            <v>1</v>
          </cell>
        </row>
      </sheetData>
      <sheetData sheetId="4">
        <row r="6">
          <cell r="F6">
            <v>6500</v>
          </cell>
          <cell r="H6">
            <v>6500</v>
          </cell>
          <cell r="I6">
            <v>520000</v>
          </cell>
          <cell r="K6">
            <v>3</v>
          </cell>
          <cell r="L6">
            <v>3</v>
          </cell>
        </row>
        <row r="7">
          <cell r="F7">
            <v>3000</v>
          </cell>
          <cell r="I7">
            <v>100000</v>
          </cell>
          <cell r="K7">
            <v>2</v>
          </cell>
          <cell r="L7">
            <v>2</v>
          </cell>
        </row>
        <row r="8">
          <cell r="C8">
            <v>3000</v>
          </cell>
          <cell r="F8">
            <v>1500</v>
          </cell>
          <cell r="I8">
            <v>350000</v>
          </cell>
          <cell r="K8">
            <v>3</v>
          </cell>
          <cell r="L8">
            <v>3</v>
          </cell>
        </row>
        <row r="9">
          <cell r="F9">
            <v>1000</v>
          </cell>
          <cell r="I9">
            <v>100000</v>
          </cell>
          <cell r="K9">
            <v>1</v>
          </cell>
          <cell r="L9">
            <v>1</v>
          </cell>
        </row>
        <row r="10">
          <cell r="C10">
            <v>1500</v>
          </cell>
          <cell r="I10">
            <v>80000</v>
          </cell>
          <cell r="K10">
            <v>2</v>
          </cell>
          <cell r="L10">
            <v>2</v>
          </cell>
        </row>
        <row r="11">
          <cell r="F11">
            <v>3600</v>
          </cell>
          <cell r="H11">
            <v>3600</v>
          </cell>
          <cell r="I11">
            <v>180000</v>
          </cell>
          <cell r="K11">
            <v>1</v>
          </cell>
          <cell r="L11">
            <v>1</v>
          </cell>
        </row>
        <row r="12">
          <cell r="F12">
            <v>500</v>
          </cell>
          <cell r="H12">
            <v>500</v>
          </cell>
          <cell r="I12">
            <v>5000</v>
          </cell>
          <cell r="K12">
            <v>1</v>
          </cell>
          <cell r="L12">
            <v>1</v>
          </cell>
        </row>
        <row r="15">
          <cell r="C15">
            <v>1500</v>
          </cell>
          <cell r="I15">
            <v>125000</v>
          </cell>
          <cell r="K15">
            <v>1</v>
          </cell>
          <cell r="L15">
            <v>1</v>
          </cell>
        </row>
        <row r="18">
          <cell r="F18">
            <v>4000</v>
          </cell>
          <cell r="I18">
            <v>220000</v>
          </cell>
          <cell r="K18">
            <v>3</v>
          </cell>
          <cell r="L18">
            <v>3</v>
          </cell>
        </row>
        <row r="21">
          <cell r="F21">
            <v>1500</v>
          </cell>
          <cell r="I21">
            <v>120000</v>
          </cell>
          <cell r="K21">
            <v>2</v>
          </cell>
          <cell r="L21">
            <v>2</v>
          </cell>
        </row>
        <row r="22">
          <cell r="C22">
            <v>1600</v>
          </cell>
          <cell r="I22">
            <v>100000</v>
          </cell>
          <cell r="K22">
            <v>2</v>
          </cell>
          <cell r="L22">
            <v>2</v>
          </cell>
        </row>
        <row r="23">
          <cell r="C23">
            <v>4500</v>
          </cell>
          <cell r="F23">
            <v>4500</v>
          </cell>
          <cell r="I23">
            <v>360000</v>
          </cell>
          <cell r="K23">
            <v>3</v>
          </cell>
          <cell r="L23">
            <v>3</v>
          </cell>
        </row>
      </sheetData>
      <sheetData sheetId="5">
        <row r="6">
          <cell r="F6">
            <v>11000</v>
          </cell>
          <cell r="H6">
            <v>11000</v>
          </cell>
          <cell r="I6">
            <v>990000</v>
          </cell>
          <cell r="K6">
            <v>2</v>
          </cell>
          <cell r="L6">
            <v>2</v>
          </cell>
        </row>
      </sheetData>
      <sheetData sheetId="6">
        <row r="6">
          <cell r="F6">
            <v>20400</v>
          </cell>
          <cell r="H6">
            <v>20400</v>
          </cell>
          <cell r="I6">
            <v>2142000</v>
          </cell>
          <cell r="K6">
            <v>4</v>
          </cell>
          <cell r="L6">
            <v>7</v>
          </cell>
        </row>
        <row r="14">
          <cell r="F14">
            <v>6500</v>
          </cell>
          <cell r="H14">
            <v>6500</v>
          </cell>
          <cell r="I14">
            <v>600000</v>
          </cell>
          <cell r="K14">
            <v>2</v>
          </cell>
          <cell r="L14">
            <v>2</v>
          </cell>
        </row>
        <row r="18">
          <cell r="F18">
            <v>5000</v>
          </cell>
          <cell r="I18">
            <v>900000</v>
          </cell>
          <cell r="K18">
            <v>2</v>
          </cell>
          <cell r="L18">
            <v>2</v>
          </cell>
        </row>
        <row r="19">
          <cell r="F19">
            <v>35000</v>
          </cell>
          <cell r="I19">
            <v>6300000</v>
          </cell>
          <cell r="K19">
            <v>6</v>
          </cell>
          <cell r="L19">
            <v>6</v>
          </cell>
        </row>
      </sheetData>
      <sheetData sheetId="7">
        <row r="6">
          <cell r="F6">
            <v>3000</v>
          </cell>
          <cell r="I6">
            <v>330000</v>
          </cell>
          <cell r="K6">
            <v>2</v>
          </cell>
          <cell r="L6">
            <v>2</v>
          </cell>
        </row>
        <row r="12">
          <cell r="F12">
            <v>7000</v>
          </cell>
          <cell r="H12">
            <v>7000</v>
          </cell>
          <cell r="I12">
            <v>1050000</v>
          </cell>
          <cell r="K12">
            <v>2</v>
          </cell>
          <cell r="L12">
            <v>2</v>
          </cell>
        </row>
        <row r="18">
          <cell r="F18">
            <v>12000</v>
          </cell>
          <cell r="I18">
            <v>1920000</v>
          </cell>
          <cell r="K18">
            <v>3</v>
          </cell>
          <cell r="L18">
            <v>3</v>
          </cell>
        </row>
        <row r="19">
          <cell r="F19">
            <v>13000</v>
          </cell>
          <cell r="I19">
            <v>1820000</v>
          </cell>
          <cell r="K19">
            <v>2</v>
          </cell>
          <cell r="L19">
            <v>2</v>
          </cell>
        </row>
      </sheetData>
      <sheetData sheetId="8">
        <row r="6">
          <cell r="C6">
            <v>0</v>
          </cell>
          <cell r="E6">
            <v>0</v>
          </cell>
          <cell r="F6">
            <v>10000</v>
          </cell>
          <cell r="H6">
            <v>8000</v>
          </cell>
          <cell r="I6">
            <v>1100000</v>
          </cell>
          <cell r="K6">
            <v>4</v>
          </cell>
          <cell r="L6">
            <v>5</v>
          </cell>
        </row>
      </sheetData>
      <sheetData sheetId="9">
        <row r="6">
          <cell r="C6">
            <v>0</v>
          </cell>
          <cell r="D6">
            <v>0</v>
          </cell>
          <cell r="E6">
            <v>0</v>
          </cell>
          <cell r="F6">
            <v>5500</v>
          </cell>
          <cell r="H6">
            <v>0</v>
          </cell>
          <cell r="I6">
            <v>165000</v>
          </cell>
          <cell r="K6">
            <v>2</v>
          </cell>
          <cell r="L6">
            <v>2</v>
          </cell>
        </row>
      </sheetData>
      <sheetData sheetId="10">
        <row r="6">
          <cell r="F6">
            <v>18000</v>
          </cell>
          <cell r="H6">
            <v>7000</v>
          </cell>
          <cell r="I6">
            <v>1440000</v>
          </cell>
          <cell r="K6">
            <v>5</v>
          </cell>
          <cell r="L6">
            <v>5</v>
          </cell>
        </row>
        <row r="14">
          <cell r="F14">
            <v>6000</v>
          </cell>
          <cell r="H14">
            <v>6000</v>
          </cell>
          <cell r="I14">
            <v>420000</v>
          </cell>
          <cell r="K14">
            <v>2</v>
          </cell>
          <cell r="L14">
            <v>2</v>
          </cell>
        </row>
      </sheetData>
      <sheetData sheetId="11">
        <row r="6">
          <cell r="F6">
            <v>10000</v>
          </cell>
          <cell r="H6">
            <v>8500</v>
          </cell>
          <cell r="I6">
            <v>930000</v>
          </cell>
          <cell r="K6">
            <v>4</v>
          </cell>
          <cell r="L6">
            <v>4</v>
          </cell>
        </row>
        <row r="7">
          <cell r="F7">
            <v>6000</v>
          </cell>
          <cell r="I7">
            <v>180000</v>
          </cell>
          <cell r="K7">
            <v>1</v>
          </cell>
          <cell r="L7">
            <v>1</v>
          </cell>
        </row>
      </sheetData>
      <sheetData sheetId="12">
        <row r="6">
          <cell r="F6">
            <v>8000</v>
          </cell>
          <cell r="H6">
            <v>8000</v>
          </cell>
          <cell r="I6">
            <v>800000</v>
          </cell>
          <cell r="K6">
            <v>3</v>
          </cell>
          <cell r="L6">
            <v>3</v>
          </cell>
        </row>
      </sheetData>
      <sheetData sheetId="13">
        <row r="6">
          <cell r="F6">
            <v>28700</v>
          </cell>
          <cell r="H6">
            <v>17200</v>
          </cell>
          <cell r="I6">
            <v>3145000</v>
          </cell>
          <cell r="K6">
            <v>11</v>
          </cell>
          <cell r="L6">
            <v>11</v>
          </cell>
        </row>
        <row r="12">
          <cell r="F12">
            <v>1500</v>
          </cell>
          <cell r="H12">
            <v>1500</v>
          </cell>
          <cell r="I12">
            <v>180000</v>
          </cell>
          <cell r="K12">
            <v>1</v>
          </cell>
          <cell r="L12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استان"/>
      <sheetName val="آران و بیدگل"/>
      <sheetName val="اصفهان"/>
      <sheetName val="خمینی شهر"/>
      <sheetName val="فلاورجان"/>
      <sheetName val="لنجان"/>
      <sheetName val="نجف آباد"/>
    </sheetNames>
    <sheetDataSet>
      <sheetData sheetId="1">
        <row r="22">
          <cell r="C22">
            <v>0</v>
          </cell>
          <cell r="D22">
            <v>0</v>
          </cell>
          <cell r="E22">
            <v>0</v>
          </cell>
          <cell r="F22">
            <v>1300</v>
          </cell>
          <cell r="I22">
            <v>9100</v>
          </cell>
          <cell r="K22">
            <v>1</v>
          </cell>
          <cell r="L22">
            <v>1</v>
          </cell>
        </row>
      </sheetData>
      <sheetData sheetId="2">
        <row r="14">
          <cell r="C14">
            <v>10000</v>
          </cell>
          <cell r="I14">
            <v>1200000</v>
          </cell>
          <cell r="K14">
            <v>3</v>
          </cell>
          <cell r="L14">
            <v>3</v>
          </cell>
        </row>
      </sheetData>
      <sheetData sheetId="3">
        <row r="7">
          <cell r="C7">
            <v>500</v>
          </cell>
          <cell r="F7">
            <v>3000</v>
          </cell>
          <cell r="I7">
            <v>70000</v>
          </cell>
          <cell r="K7">
            <v>10</v>
          </cell>
          <cell r="L7">
            <v>10</v>
          </cell>
        </row>
        <row r="8">
          <cell r="F8">
            <v>500</v>
          </cell>
          <cell r="I8">
            <v>10000</v>
          </cell>
          <cell r="K8">
            <v>4</v>
          </cell>
          <cell r="L8">
            <v>4</v>
          </cell>
        </row>
        <row r="11">
          <cell r="F11">
            <v>500</v>
          </cell>
          <cell r="I11">
            <v>10000</v>
          </cell>
          <cell r="K11">
            <v>4</v>
          </cell>
          <cell r="L11">
            <v>4</v>
          </cell>
        </row>
        <row r="12">
          <cell r="F12">
            <v>500</v>
          </cell>
          <cell r="I12">
            <v>10000</v>
          </cell>
          <cell r="K12">
            <v>3</v>
          </cell>
          <cell r="L12">
            <v>3</v>
          </cell>
        </row>
        <row r="13">
          <cell r="F13">
            <v>500</v>
          </cell>
          <cell r="I13">
            <v>10000</v>
          </cell>
          <cell r="K13">
            <v>4</v>
          </cell>
          <cell r="L13">
            <v>4</v>
          </cell>
        </row>
        <row r="14">
          <cell r="C14">
            <v>1500</v>
          </cell>
          <cell r="F14">
            <v>2000</v>
          </cell>
          <cell r="I14">
            <v>145000</v>
          </cell>
          <cell r="K14">
            <v>8</v>
          </cell>
          <cell r="L14">
            <v>8</v>
          </cell>
        </row>
        <row r="16">
          <cell r="F16">
            <v>300</v>
          </cell>
          <cell r="I16">
            <v>6000</v>
          </cell>
          <cell r="K16">
            <v>2</v>
          </cell>
          <cell r="L16">
            <v>2</v>
          </cell>
        </row>
        <row r="18">
          <cell r="F18">
            <v>2500</v>
          </cell>
          <cell r="I18">
            <v>62500</v>
          </cell>
          <cell r="K18">
            <v>5</v>
          </cell>
          <cell r="L18">
            <v>5</v>
          </cell>
        </row>
        <row r="23">
          <cell r="C23">
            <v>2000</v>
          </cell>
          <cell r="F23">
            <v>2000</v>
          </cell>
          <cell r="I23">
            <v>60000</v>
          </cell>
          <cell r="K23">
            <v>10</v>
          </cell>
          <cell r="L23">
            <v>10</v>
          </cell>
        </row>
      </sheetData>
      <sheetData sheetId="4">
        <row r="6">
          <cell r="C6">
            <v>200</v>
          </cell>
          <cell r="F6">
            <v>400</v>
          </cell>
          <cell r="I6">
            <v>1800</v>
          </cell>
          <cell r="K6">
            <v>3</v>
          </cell>
          <cell r="L6">
            <v>3</v>
          </cell>
        </row>
        <row r="7">
          <cell r="C7">
            <v>100</v>
          </cell>
          <cell r="F7">
            <v>200</v>
          </cell>
          <cell r="I7">
            <v>1200</v>
          </cell>
          <cell r="K7">
            <v>3</v>
          </cell>
          <cell r="L7">
            <v>3</v>
          </cell>
        </row>
        <row r="8">
          <cell r="C8">
            <v>100</v>
          </cell>
          <cell r="F8">
            <v>200</v>
          </cell>
          <cell r="I8">
            <v>1200</v>
          </cell>
          <cell r="K8">
            <v>3</v>
          </cell>
          <cell r="L8">
            <v>3</v>
          </cell>
        </row>
        <row r="10">
          <cell r="F10">
            <v>300</v>
          </cell>
          <cell r="I10">
            <v>1200</v>
          </cell>
          <cell r="K10">
            <v>2</v>
          </cell>
          <cell r="L10">
            <v>2</v>
          </cell>
        </row>
        <row r="11">
          <cell r="C11">
            <v>100</v>
          </cell>
          <cell r="I11">
            <v>500</v>
          </cell>
          <cell r="K11">
            <v>1</v>
          </cell>
          <cell r="L11">
            <v>1</v>
          </cell>
        </row>
        <row r="12">
          <cell r="C12">
            <v>100</v>
          </cell>
          <cell r="F12">
            <v>100</v>
          </cell>
          <cell r="I12">
            <v>1000</v>
          </cell>
          <cell r="K12">
            <v>2</v>
          </cell>
          <cell r="L12">
            <v>2</v>
          </cell>
        </row>
        <row r="13">
          <cell r="C13">
            <v>100</v>
          </cell>
          <cell r="F13">
            <v>100</v>
          </cell>
          <cell r="I13">
            <v>800</v>
          </cell>
          <cell r="K13">
            <v>2</v>
          </cell>
          <cell r="L13">
            <v>2</v>
          </cell>
        </row>
        <row r="18">
          <cell r="C18">
            <v>100</v>
          </cell>
          <cell r="F18">
            <v>100</v>
          </cell>
          <cell r="I18">
            <v>800</v>
          </cell>
          <cell r="K18">
            <v>2</v>
          </cell>
          <cell r="L18">
            <v>2</v>
          </cell>
        </row>
        <row r="19">
          <cell r="C19">
            <v>50</v>
          </cell>
          <cell r="F19">
            <v>100</v>
          </cell>
          <cell r="I19">
            <v>600</v>
          </cell>
          <cell r="K19">
            <v>2</v>
          </cell>
          <cell r="L19">
            <v>2</v>
          </cell>
        </row>
        <row r="21">
          <cell r="C21">
            <v>100</v>
          </cell>
          <cell r="F21">
            <v>100</v>
          </cell>
          <cell r="I21">
            <v>1000</v>
          </cell>
          <cell r="K21">
            <v>1</v>
          </cell>
          <cell r="L21">
            <v>1</v>
          </cell>
        </row>
        <row r="23">
          <cell r="C23">
            <v>100</v>
          </cell>
          <cell r="F23">
            <v>300</v>
          </cell>
          <cell r="I23">
            <v>2000</v>
          </cell>
          <cell r="K23">
            <v>3</v>
          </cell>
          <cell r="L23">
            <v>3</v>
          </cell>
        </row>
      </sheetData>
      <sheetData sheetId="5">
        <row r="23">
          <cell r="C23">
            <v>2000</v>
          </cell>
          <cell r="D23">
            <v>2000</v>
          </cell>
          <cell r="I23">
            <v>3000</v>
          </cell>
          <cell r="K23">
            <v>2</v>
          </cell>
          <cell r="L23">
            <v>2</v>
          </cell>
        </row>
      </sheetData>
      <sheetData sheetId="6">
        <row r="6">
          <cell r="F6">
            <v>1250</v>
          </cell>
          <cell r="I6">
            <v>25000</v>
          </cell>
          <cell r="K6">
            <v>7</v>
          </cell>
          <cell r="L6">
            <v>7</v>
          </cell>
        </row>
        <row r="7">
          <cell r="F7">
            <v>1000</v>
          </cell>
          <cell r="I7">
            <v>20000</v>
          </cell>
          <cell r="K7">
            <v>7</v>
          </cell>
          <cell r="L7">
            <v>7</v>
          </cell>
        </row>
        <row r="8">
          <cell r="F8">
            <v>750</v>
          </cell>
          <cell r="I8">
            <v>15000</v>
          </cell>
          <cell r="K8">
            <v>4</v>
          </cell>
          <cell r="L8">
            <v>4</v>
          </cell>
        </row>
        <row r="9">
          <cell r="F9">
            <v>250</v>
          </cell>
          <cell r="I9">
            <v>5000</v>
          </cell>
          <cell r="K9">
            <v>2</v>
          </cell>
          <cell r="L9">
            <v>2</v>
          </cell>
        </row>
        <row r="10">
          <cell r="F10">
            <v>750</v>
          </cell>
          <cell r="I10">
            <v>15000</v>
          </cell>
          <cell r="K10">
            <v>4</v>
          </cell>
          <cell r="L10">
            <v>4</v>
          </cell>
        </row>
        <row r="11">
          <cell r="F11">
            <v>1000</v>
          </cell>
          <cell r="I11">
            <v>20000</v>
          </cell>
          <cell r="K11">
            <v>6</v>
          </cell>
          <cell r="L11">
            <v>6</v>
          </cell>
        </row>
        <row r="12">
          <cell r="F12">
            <v>500</v>
          </cell>
          <cell r="I12">
            <v>10000</v>
          </cell>
          <cell r="K12">
            <v>4</v>
          </cell>
          <cell r="L12">
            <v>4</v>
          </cell>
        </row>
        <row r="13">
          <cell r="F13">
            <v>150</v>
          </cell>
          <cell r="I13">
            <v>3000</v>
          </cell>
          <cell r="K13">
            <v>2</v>
          </cell>
          <cell r="L13">
            <v>2</v>
          </cell>
        </row>
        <row r="14">
          <cell r="F14">
            <v>1000</v>
          </cell>
          <cell r="I14">
            <v>50000</v>
          </cell>
          <cell r="K14">
            <v>3</v>
          </cell>
          <cell r="L14">
            <v>3</v>
          </cell>
        </row>
        <row r="15">
          <cell r="F15">
            <v>40</v>
          </cell>
          <cell r="I15">
            <v>1000</v>
          </cell>
          <cell r="K15">
            <v>2</v>
          </cell>
          <cell r="L15">
            <v>2</v>
          </cell>
        </row>
        <row r="16">
          <cell r="F16">
            <v>50</v>
          </cell>
          <cell r="I16">
            <v>1000</v>
          </cell>
          <cell r="K16">
            <v>2</v>
          </cell>
          <cell r="L16">
            <v>2</v>
          </cell>
        </row>
        <row r="17">
          <cell r="F17">
            <v>0</v>
          </cell>
        </row>
        <row r="18">
          <cell r="F18">
            <v>250</v>
          </cell>
          <cell r="I18">
            <v>5000</v>
          </cell>
          <cell r="K18">
            <v>7</v>
          </cell>
          <cell r="L18">
            <v>7</v>
          </cell>
        </row>
        <row r="19">
          <cell r="F19">
            <v>50</v>
          </cell>
          <cell r="I19">
            <v>1000</v>
          </cell>
          <cell r="K19">
            <v>5</v>
          </cell>
          <cell r="L19">
            <v>5</v>
          </cell>
        </row>
        <row r="20">
          <cell r="F20">
            <v>0</v>
          </cell>
        </row>
        <row r="21">
          <cell r="F21">
            <v>250</v>
          </cell>
          <cell r="I21">
            <v>5000</v>
          </cell>
          <cell r="K21">
            <v>3</v>
          </cell>
          <cell r="L21">
            <v>3</v>
          </cell>
        </row>
        <row r="22">
          <cell r="F22">
            <v>0</v>
          </cell>
        </row>
        <row r="23">
          <cell r="F23">
            <v>11000</v>
          </cell>
          <cell r="I23">
            <v>220000</v>
          </cell>
          <cell r="K23">
            <v>7</v>
          </cell>
          <cell r="L23">
            <v>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استان"/>
      <sheetName val="آران و بیدگل"/>
      <sheetName val="خمینی شهر"/>
      <sheetName val="فلاورجان"/>
      <sheetName val="کاشان"/>
      <sheetName val="گلپایگان"/>
      <sheetName val="مبارکه"/>
      <sheetName val="نجف آباد"/>
    </sheetNames>
    <sheetDataSet>
      <sheetData sheetId="1">
        <row r="6">
          <cell r="F6">
            <v>1500</v>
          </cell>
          <cell r="H6">
            <v>15000</v>
          </cell>
          <cell r="J6">
            <v>1</v>
          </cell>
          <cell r="K6">
            <v>1</v>
          </cell>
        </row>
        <row r="7">
          <cell r="F7">
            <v>200</v>
          </cell>
          <cell r="H7">
            <v>2000</v>
          </cell>
        </row>
        <row r="9">
          <cell r="F9">
            <v>1000</v>
          </cell>
          <cell r="H9">
            <v>15000</v>
          </cell>
          <cell r="J9">
            <v>1</v>
          </cell>
          <cell r="K9">
            <v>1</v>
          </cell>
        </row>
        <row r="11">
          <cell r="F11">
            <v>1000</v>
          </cell>
          <cell r="H11">
            <v>20000</v>
          </cell>
          <cell r="J11">
            <v>1</v>
          </cell>
          <cell r="K11">
            <v>1</v>
          </cell>
        </row>
        <row r="18">
          <cell r="H18">
            <v>10000</v>
          </cell>
          <cell r="J18">
            <v>1</v>
          </cell>
          <cell r="K18">
            <v>1</v>
          </cell>
        </row>
        <row r="19">
          <cell r="H19">
            <v>10000</v>
          </cell>
          <cell r="J19">
            <v>1</v>
          </cell>
          <cell r="K19">
            <v>1</v>
          </cell>
        </row>
        <row r="20">
          <cell r="H20">
            <v>9000</v>
          </cell>
          <cell r="J20">
            <v>1</v>
          </cell>
          <cell r="K20">
            <v>1</v>
          </cell>
        </row>
        <row r="22">
          <cell r="H22">
            <v>4600</v>
          </cell>
          <cell r="J22">
            <v>1</v>
          </cell>
          <cell r="K22">
            <v>1</v>
          </cell>
        </row>
        <row r="23">
          <cell r="F23">
            <v>1000</v>
          </cell>
          <cell r="H23">
            <v>12000</v>
          </cell>
          <cell r="J23">
            <v>1</v>
          </cell>
          <cell r="K23">
            <v>1</v>
          </cell>
        </row>
      </sheetData>
      <sheetData sheetId="2">
        <row r="11">
          <cell r="F11">
            <v>1000</v>
          </cell>
          <cell r="H11">
            <v>100000</v>
          </cell>
          <cell r="J11">
            <v>6</v>
          </cell>
          <cell r="K11">
            <v>6</v>
          </cell>
        </row>
        <row r="16">
          <cell r="F16">
            <v>500</v>
          </cell>
          <cell r="H16">
            <v>30000</v>
          </cell>
          <cell r="J16">
            <v>3</v>
          </cell>
          <cell r="K16">
            <v>3</v>
          </cell>
        </row>
        <row r="18">
          <cell r="F18">
            <v>500</v>
          </cell>
          <cell r="H18">
            <v>30000</v>
          </cell>
          <cell r="J18">
            <v>3</v>
          </cell>
          <cell r="K18">
            <v>3</v>
          </cell>
        </row>
        <row r="19">
          <cell r="F19">
            <v>500</v>
          </cell>
          <cell r="H19">
            <v>30000</v>
          </cell>
          <cell r="J19">
            <v>5</v>
          </cell>
          <cell r="K19">
            <v>5</v>
          </cell>
        </row>
        <row r="22">
          <cell r="F22">
            <v>400</v>
          </cell>
          <cell r="H22">
            <v>32000</v>
          </cell>
          <cell r="J22">
            <v>5</v>
          </cell>
          <cell r="K22">
            <v>5</v>
          </cell>
        </row>
      </sheetData>
      <sheetData sheetId="3">
        <row r="6">
          <cell r="C6">
            <v>1000</v>
          </cell>
          <cell r="F6">
            <v>1000</v>
          </cell>
          <cell r="H6">
            <v>40000</v>
          </cell>
          <cell r="J6">
            <v>4</v>
          </cell>
          <cell r="K6">
            <v>4</v>
          </cell>
        </row>
        <row r="7">
          <cell r="C7">
            <v>1000</v>
          </cell>
          <cell r="F7">
            <v>1000</v>
          </cell>
          <cell r="H7">
            <v>40000</v>
          </cell>
          <cell r="J7">
            <v>4</v>
          </cell>
          <cell r="K7">
            <v>4</v>
          </cell>
        </row>
        <row r="9">
          <cell r="C9">
            <v>500</v>
          </cell>
          <cell r="H9">
            <v>10000</v>
          </cell>
          <cell r="J9">
            <v>1</v>
          </cell>
          <cell r="K9">
            <v>1</v>
          </cell>
        </row>
        <row r="11">
          <cell r="F11">
            <v>1000</v>
          </cell>
          <cell r="H11">
            <v>30000</v>
          </cell>
          <cell r="J11">
            <v>2</v>
          </cell>
          <cell r="K11">
            <v>2</v>
          </cell>
        </row>
        <row r="12">
          <cell r="F12">
            <v>2000</v>
          </cell>
          <cell r="H12">
            <v>40000</v>
          </cell>
          <cell r="J12">
            <v>2</v>
          </cell>
          <cell r="K12">
            <v>2</v>
          </cell>
        </row>
        <row r="13">
          <cell r="F13">
            <v>3000</v>
          </cell>
          <cell r="H13">
            <v>60000</v>
          </cell>
          <cell r="J13">
            <v>4</v>
          </cell>
          <cell r="K13">
            <v>4</v>
          </cell>
        </row>
        <row r="18">
          <cell r="F18">
            <v>2000</v>
          </cell>
          <cell r="H18">
            <v>40000</v>
          </cell>
          <cell r="J18">
            <v>2</v>
          </cell>
          <cell r="K18">
            <v>2</v>
          </cell>
        </row>
        <row r="19">
          <cell r="C19">
            <v>1000</v>
          </cell>
          <cell r="F19">
            <v>2000</v>
          </cell>
          <cell r="H19">
            <v>120000</v>
          </cell>
          <cell r="J19">
            <v>3</v>
          </cell>
          <cell r="K19">
            <v>3</v>
          </cell>
        </row>
        <row r="24">
          <cell r="C24">
            <v>5000</v>
          </cell>
          <cell r="F24">
            <v>10000</v>
          </cell>
          <cell r="H24">
            <v>750000</v>
          </cell>
          <cell r="J24">
            <v>8</v>
          </cell>
          <cell r="K24">
            <v>8</v>
          </cell>
        </row>
        <row r="26">
          <cell r="F26">
            <v>1000</v>
          </cell>
          <cell r="H26">
            <v>20000</v>
          </cell>
          <cell r="J26">
            <v>2</v>
          </cell>
          <cell r="K26">
            <v>2</v>
          </cell>
        </row>
      </sheetData>
      <sheetData sheetId="4">
        <row r="6">
          <cell r="C6">
            <v>300</v>
          </cell>
          <cell r="F6">
            <v>200</v>
          </cell>
          <cell r="H6">
            <v>9000</v>
          </cell>
          <cell r="J6">
            <v>1</v>
          </cell>
          <cell r="K6">
            <v>1</v>
          </cell>
        </row>
        <row r="7">
          <cell r="C7">
            <v>500</v>
          </cell>
          <cell r="F7">
            <v>500</v>
          </cell>
          <cell r="H7">
            <v>17000</v>
          </cell>
          <cell r="J7">
            <v>1</v>
          </cell>
          <cell r="K7">
            <v>1</v>
          </cell>
        </row>
        <row r="9">
          <cell r="C9">
            <v>60</v>
          </cell>
          <cell r="F9">
            <v>1000</v>
          </cell>
          <cell r="H9">
            <v>318000</v>
          </cell>
          <cell r="J9">
            <v>2</v>
          </cell>
          <cell r="K9">
            <v>2</v>
          </cell>
        </row>
        <row r="18">
          <cell r="C18">
            <v>60</v>
          </cell>
          <cell r="F18">
            <v>100</v>
          </cell>
          <cell r="H18">
            <v>54000</v>
          </cell>
          <cell r="J18">
            <v>3</v>
          </cell>
          <cell r="K18">
            <v>3</v>
          </cell>
        </row>
        <row r="19">
          <cell r="C19">
            <v>220</v>
          </cell>
          <cell r="H19">
            <v>93500</v>
          </cell>
          <cell r="J19">
            <v>3</v>
          </cell>
          <cell r="K19">
            <v>3</v>
          </cell>
        </row>
        <row r="20">
          <cell r="F20">
            <v>500</v>
          </cell>
          <cell r="H20">
            <v>14000</v>
          </cell>
          <cell r="J20">
            <v>1</v>
          </cell>
          <cell r="K20">
            <v>1</v>
          </cell>
        </row>
        <row r="23">
          <cell r="C23">
            <v>10</v>
          </cell>
          <cell r="F23">
            <v>100</v>
          </cell>
          <cell r="H23">
            <v>12000</v>
          </cell>
          <cell r="J23">
            <v>2</v>
          </cell>
        </row>
        <row r="24">
          <cell r="C24">
            <v>1230</v>
          </cell>
          <cell r="H24">
            <v>315000</v>
          </cell>
          <cell r="J24">
            <v>2</v>
          </cell>
        </row>
        <row r="27">
          <cell r="C27">
            <v>4050</v>
          </cell>
          <cell r="F27">
            <v>300</v>
          </cell>
          <cell r="H27">
            <v>130000</v>
          </cell>
          <cell r="J27">
            <v>3</v>
          </cell>
        </row>
      </sheetData>
      <sheetData sheetId="5">
        <row r="11">
          <cell r="C11">
            <v>1000</v>
          </cell>
          <cell r="H11">
            <v>60000</v>
          </cell>
          <cell r="J11">
            <v>6</v>
          </cell>
          <cell r="K11">
            <v>6</v>
          </cell>
        </row>
        <row r="23">
          <cell r="C23">
            <v>400</v>
          </cell>
          <cell r="H23">
            <v>28000</v>
          </cell>
          <cell r="J23">
            <v>2</v>
          </cell>
          <cell r="K23">
            <v>2</v>
          </cell>
        </row>
      </sheetData>
      <sheetData sheetId="6">
        <row r="11">
          <cell r="F11">
            <v>1700</v>
          </cell>
          <cell r="H11">
            <v>42500</v>
          </cell>
          <cell r="J11">
            <v>3</v>
          </cell>
          <cell r="K11">
            <v>3</v>
          </cell>
        </row>
      </sheetData>
      <sheetData sheetId="7">
        <row r="6">
          <cell r="F6">
            <v>400</v>
          </cell>
          <cell r="H6">
            <v>4000</v>
          </cell>
          <cell r="J6">
            <v>3</v>
          </cell>
          <cell r="K6">
            <v>5</v>
          </cell>
        </row>
        <row r="7">
          <cell r="F7">
            <v>200</v>
          </cell>
          <cell r="H7">
            <v>2000</v>
          </cell>
          <cell r="J7">
            <v>2</v>
          </cell>
          <cell r="K7">
            <v>2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1500</v>
          </cell>
          <cell r="H11">
            <v>15000</v>
          </cell>
          <cell r="J11">
            <v>6</v>
          </cell>
          <cell r="K11">
            <v>6</v>
          </cell>
        </row>
        <row r="12">
          <cell r="F12">
            <v>200</v>
          </cell>
          <cell r="H12">
            <v>2000</v>
          </cell>
          <cell r="J12">
            <v>3</v>
          </cell>
          <cell r="K12">
            <v>4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200</v>
          </cell>
          <cell r="H15">
            <v>2000</v>
          </cell>
          <cell r="J15">
            <v>2</v>
          </cell>
          <cell r="K15">
            <v>2</v>
          </cell>
        </row>
        <row r="16">
          <cell r="F16">
            <v>200</v>
          </cell>
          <cell r="H16">
            <v>2000</v>
          </cell>
          <cell r="J16">
            <v>2</v>
          </cell>
          <cell r="K16">
            <v>2</v>
          </cell>
        </row>
        <row r="17">
          <cell r="F17">
            <v>0</v>
          </cell>
          <cell r="H17">
            <v>0</v>
          </cell>
        </row>
        <row r="18">
          <cell r="F18">
            <v>300</v>
          </cell>
          <cell r="H18">
            <v>3000</v>
          </cell>
          <cell r="J18">
            <v>2</v>
          </cell>
          <cell r="K18">
            <v>2</v>
          </cell>
        </row>
        <row r="19">
          <cell r="F19">
            <v>300</v>
          </cell>
          <cell r="H19">
            <v>3000</v>
          </cell>
          <cell r="J19">
            <v>2</v>
          </cell>
          <cell r="K19">
            <v>2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</v>
          </cell>
          <cell r="H22">
            <v>3000</v>
          </cell>
          <cell r="J22">
            <v>6</v>
          </cell>
          <cell r="K22">
            <v>6</v>
          </cell>
        </row>
        <row r="23">
          <cell r="F23">
            <v>200</v>
          </cell>
          <cell r="H23">
            <v>2000</v>
          </cell>
          <cell r="J23">
            <v>3</v>
          </cell>
          <cell r="K23">
            <v>3</v>
          </cell>
        </row>
        <row r="24">
          <cell r="F24">
            <v>500</v>
          </cell>
          <cell r="H24">
            <v>5000</v>
          </cell>
          <cell r="J24">
            <v>2</v>
          </cell>
          <cell r="K24">
            <v>2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1000</v>
          </cell>
          <cell r="H27">
            <v>10000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استان"/>
      <sheetName val="آران و بیدگل"/>
      <sheetName val="اصفهان"/>
      <sheetName val="خمینی شهر"/>
      <sheetName val="فلاورجان"/>
      <sheetName val="کاشان"/>
      <sheetName val="گلپایگان"/>
      <sheetName val="لنجان"/>
      <sheetName val="مبارکه"/>
    </sheetNames>
    <sheetDataSet>
      <sheetData sheetId="1">
        <row r="6">
          <cell r="C6">
            <v>500</v>
          </cell>
          <cell r="D6">
            <v>5000</v>
          </cell>
          <cell r="F6">
            <v>1</v>
          </cell>
          <cell r="G6">
            <v>1</v>
          </cell>
        </row>
        <row r="7">
          <cell r="C7">
            <v>200</v>
          </cell>
          <cell r="D7">
            <v>2000</v>
          </cell>
        </row>
        <row r="8">
          <cell r="D8">
            <v>0</v>
          </cell>
        </row>
        <row r="9">
          <cell r="D9">
            <v>0</v>
          </cell>
          <cell r="F9">
            <v>1</v>
          </cell>
          <cell r="G9">
            <v>1</v>
          </cell>
        </row>
        <row r="10">
          <cell r="D10">
            <v>0</v>
          </cell>
        </row>
        <row r="11">
          <cell r="C11">
            <v>1000</v>
          </cell>
          <cell r="D11">
            <v>10000</v>
          </cell>
          <cell r="F11">
            <v>1</v>
          </cell>
          <cell r="G11">
            <v>1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C18">
            <v>500</v>
          </cell>
          <cell r="D18">
            <v>10000</v>
          </cell>
          <cell r="F18">
            <v>1</v>
          </cell>
          <cell r="G18">
            <v>1</v>
          </cell>
        </row>
        <row r="19">
          <cell r="C19">
            <v>500</v>
          </cell>
          <cell r="D19">
            <v>10000</v>
          </cell>
          <cell r="F19">
            <v>1</v>
          </cell>
          <cell r="G19">
            <v>1</v>
          </cell>
        </row>
        <row r="20">
          <cell r="C20">
            <v>1300</v>
          </cell>
          <cell r="D20">
            <v>10400</v>
          </cell>
          <cell r="F20">
            <v>1</v>
          </cell>
          <cell r="G20">
            <v>1</v>
          </cell>
        </row>
        <row r="21">
          <cell r="D21">
            <v>0</v>
          </cell>
        </row>
        <row r="22">
          <cell r="C22">
            <v>200</v>
          </cell>
          <cell r="D22">
            <v>4600</v>
          </cell>
          <cell r="F22">
            <v>1</v>
          </cell>
          <cell r="G22">
            <v>1</v>
          </cell>
        </row>
        <row r="23">
          <cell r="C23">
            <v>1000</v>
          </cell>
          <cell r="D23">
            <v>12000</v>
          </cell>
          <cell r="F23">
            <v>1</v>
          </cell>
          <cell r="G23">
            <v>1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</sheetData>
      <sheetData sheetId="2">
        <row r="6">
          <cell r="C6">
            <v>8800</v>
          </cell>
          <cell r="D6">
            <v>220000</v>
          </cell>
          <cell r="F6">
            <v>20</v>
          </cell>
          <cell r="G6">
            <v>20</v>
          </cell>
        </row>
        <row r="7">
          <cell r="C7">
            <v>36000</v>
          </cell>
          <cell r="D7">
            <v>900000</v>
          </cell>
          <cell r="F7">
            <v>20</v>
          </cell>
          <cell r="G7">
            <v>20</v>
          </cell>
        </row>
        <row r="13">
          <cell r="C13">
            <v>34000</v>
          </cell>
          <cell r="D13">
            <v>500000</v>
          </cell>
          <cell r="F13">
            <v>15</v>
          </cell>
          <cell r="G13">
            <v>15</v>
          </cell>
        </row>
        <row r="14">
          <cell r="C14">
            <v>2250</v>
          </cell>
          <cell r="D14">
            <v>45000</v>
          </cell>
          <cell r="F14">
            <v>20</v>
          </cell>
          <cell r="G14">
            <v>20</v>
          </cell>
        </row>
        <row r="16">
          <cell r="C16">
            <v>500</v>
          </cell>
          <cell r="D16">
            <v>10000</v>
          </cell>
          <cell r="F16">
            <v>10</v>
          </cell>
          <cell r="G16">
            <v>10</v>
          </cell>
        </row>
        <row r="18">
          <cell r="C18">
            <v>1500</v>
          </cell>
          <cell r="D18">
            <v>30000</v>
          </cell>
          <cell r="F18">
            <v>10</v>
          </cell>
          <cell r="G18">
            <v>10</v>
          </cell>
        </row>
        <row r="19">
          <cell r="C19">
            <v>10000</v>
          </cell>
          <cell r="D19">
            <v>200000</v>
          </cell>
          <cell r="F19">
            <v>20</v>
          </cell>
          <cell r="G19">
            <v>20</v>
          </cell>
        </row>
        <row r="22">
          <cell r="C22">
            <v>135</v>
          </cell>
          <cell r="D22">
            <v>2000</v>
          </cell>
          <cell r="F22">
            <v>2</v>
          </cell>
          <cell r="G22">
            <v>2</v>
          </cell>
        </row>
        <row r="23">
          <cell r="C23">
            <v>2500</v>
          </cell>
          <cell r="D23">
            <v>250000</v>
          </cell>
          <cell r="F23">
            <v>10</v>
          </cell>
          <cell r="G23">
            <v>10</v>
          </cell>
        </row>
        <row r="24">
          <cell r="C24">
            <v>18000</v>
          </cell>
          <cell r="D24">
            <v>1500000</v>
          </cell>
          <cell r="F24">
            <v>50</v>
          </cell>
          <cell r="G24">
            <v>50</v>
          </cell>
        </row>
        <row r="26">
          <cell r="C26">
            <v>1000</v>
          </cell>
          <cell r="D26">
            <v>10000</v>
          </cell>
          <cell r="F26">
            <v>20</v>
          </cell>
          <cell r="G26">
            <v>20</v>
          </cell>
        </row>
        <row r="27">
          <cell r="C27">
            <v>5000</v>
          </cell>
          <cell r="D27">
            <v>500000</v>
          </cell>
          <cell r="F27">
            <v>20</v>
          </cell>
          <cell r="G27">
            <v>20</v>
          </cell>
        </row>
      </sheetData>
      <sheetData sheetId="3">
        <row r="6">
          <cell r="C6">
            <v>1000</v>
          </cell>
          <cell r="D6">
            <v>70000</v>
          </cell>
          <cell r="F6">
            <v>2</v>
          </cell>
          <cell r="G6">
            <v>2</v>
          </cell>
        </row>
        <row r="11">
          <cell r="C11">
            <v>3000</v>
          </cell>
          <cell r="D11">
            <v>210000</v>
          </cell>
          <cell r="F11">
            <v>4</v>
          </cell>
          <cell r="G11">
            <v>4</v>
          </cell>
        </row>
        <row r="13">
          <cell r="C13">
            <v>1000</v>
          </cell>
          <cell r="D13">
            <v>50000</v>
          </cell>
          <cell r="F13">
            <v>2</v>
          </cell>
          <cell r="G13">
            <v>2</v>
          </cell>
        </row>
        <row r="14">
          <cell r="C14">
            <v>3000</v>
          </cell>
          <cell r="D14">
            <v>90000</v>
          </cell>
          <cell r="F14">
            <v>2</v>
          </cell>
          <cell r="G14">
            <v>2</v>
          </cell>
        </row>
        <row r="16">
          <cell r="C16">
            <v>500</v>
          </cell>
          <cell r="D16">
            <v>25000</v>
          </cell>
          <cell r="F16">
            <v>2</v>
          </cell>
          <cell r="G16">
            <v>2</v>
          </cell>
        </row>
        <row r="19">
          <cell r="C19">
            <v>500</v>
          </cell>
          <cell r="D19">
            <v>25000</v>
          </cell>
          <cell r="F19">
            <v>2</v>
          </cell>
          <cell r="G19">
            <v>2</v>
          </cell>
        </row>
        <row r="24">
          <cell r="C24">
            <v>2000</v>
          </cell>
          <cell r="D24">
            <v>200000</v>
          </cell>
          <cell r="F24">
            <v>4</v>
          </cell>
          <cell r="G24">
            <v>4</v>
          </cell>
        </row>
        <row r="27">
          <cell r="C27">
            <v>2000</v>
          </cell>
          <cell r="D27">
            <v>60000</v>
          </cell>
          <cell r="F27">
            <v>3</v>
          </cell>
          <cell r="G27">
            <v>3</v>
          </cell>
        </row>
      </sheetData>
      <sheetData sheetId="4">
        <row r="6">
          <cell r="C6">
            <v>1000</v>
          </cell>
          <cell r="D6">
            <v>20000</v>
          </cell>
          <cell r="F6">
            <v>4</v>
          </cell>
          <cell r="G6">
            <v>4</v>
          </cell>
        </row>
        <row r="7">
          <cell r="C7">
            <v>1000</v>
          </cell>
          <cell r="D7">
            <v>20000</v>
          </cell>
          <cell r="F7">
            <v>4</v>
          </cell>
          <cell r="G7">
            <v>4</v>
          </cell>
        </row>
        <row r="11">
          <cell r="C11">
            <v>1000</v>
          </cell>
          <cell r="D11">
            <v>30000</v>
          </cell>
          <cell r="F11">
            <v>2</v>
          </cell>
          <cell r="G11">
            <v>2</v>
          </cell>
        </row>
        <row r="12">
          <cell r="C12">
            <v>1000</v>
          </cell>
          <cell r="D12">
            <v>20000</v>
          </cell>
          <cell r="F12">
            <v>2</v>
          </cell>
          <cell r="G12">
            <v>2</v>
          </cell>
        </row>
        <row r="13">
          <cell r="C13">
            <v>1000</v>
          </cell>
          <cell r="D13">
            <v>20000</v>
          </cell>
          <cell r="F13">
            <v>4</v>
          </cell>
          <cell r="G13">
            <v>4</v>
          </cell>
        </row>
        <row r="14">
          <cell r="C14">
            <v>10000</v>
          </cell>
          <cell r="D14">
            <v>100000</v>
          </cell>
          <cell r="F14">
            <v>3</v>
          </cell>
          <cell r="G14">
            <v>3</v>
          </cell>
        </row>
        <row r="24">
          <cell r="C24">
            <v>5000</v>
          </cell>
          <cell r="D24">
            <v>250000</v>
          </cell>
          <cell r="F24">
            <v>8</v>
          </cell>
          <cell r="G24">
            <v>8</v>
          </cell>
        </row>
      </sheetData>
      <sheetData sheetId="5">
        <row r="6">
          <cell r="C6">
            <v>6250</v>
          </cell>
          <cell r="D6">
            <v>21000</v>
          </cell>
          <cell r="F6">
            <v>3</v>
          </cell>
          <cell r="G6">
            <v>3</v>
          </cell>
        </row>
        <row r="9">
          <cell r="C9">
            <v>2300</v>
          </cell>
          <cell r="D9">
            <v>16000</v>
          </cell>
          <cell r="F9">
            <v>3</v>
          </cell>
          <cell r="G9">
            <v>3</v>
          </cell>
        </row>
        <row r="11">
          <cell r="C11">
            <v>2400</v>
          </cell>
          <cell r="D11">
            <v>62000</v>
          </cell>
          <cell r="F11">
            <v>2</v>
          </cell>
          <cell r="G11">
            <v>2</v>
          </cell>
        </row>
        <row r="18">
          <cell r="C18">
            <v>1210</v>
          </cell>
          <cell r="D18">
            <v>13800</v>
          </cell>
          <cell r="F18">
            <v>3</v>
          </cell>
          <cell r="G18">
            <v>3</v>
          </cell>
        </row>
        <row r="19">
          <cell r="C19">
            <v>510</v>
          </cell>
          <cell r="D19">
            <v>16800</v>
          </cell>
          <cell r="F19">
            <v>2</v>
          </cell>
          <cell r="G19">
            <v>2</v>
          </cell>
        </row>
        <row r="23">
          <cell r="C23">
            <v>15</v>
          </cell>
          <cell r="D23">
            <v>2000</v>
          </cell>
          <cell r="F23">
            <v>1</v>
          </cell>
          <cell r="G23">
            <v>1</v>
          </cell>
        </row>
        <row r="24">
          <cell r="C24">
            <v>2150</v>
          </cell>
          <cell r="D24">
            <v>315000</v>
          </cell>
          <cell r="F24">
            <v>2</v>
          </cell>
          <cell r="G24">
            <v>2</v>
          </cell>
        </row>
        <row r="27">
          <cell r="C27">
            <v>2180</v>
          </cell>
          <cell r="D27">
            <v>28000</v>
          </cell>
          <cell r="F27">
            <v>2</v>
          </cell>
          <cell r="G27">
            <v>2</v>
          </cell>
        </row>
      </sheetData>
      <sheetData sheetId="6">
        <row r="6">
          <cell r="C6">
            <v>300</v>
          </cell>
          <cell r="D6">
            <v>4200</v>
          </cell>
          <cell r="F6">
            <v>1</v>
          </cell>
          <cell r="G6">
            <v>1</v>
          </cell>
        </row>
        <row r="7">
          <cell r="C7">
            <v>400</v>
          </cell>
          <cell r="D7">
            <v>4800</v>
          </cell>
          <cell r="F7">
            <v>1</v>
          </cell>
          <cell r="G7">
            <v>1</v>
          </cell>
        </row>
        <row r="11">
          <cell r="C11">
            <v>800</v>
          </cell>
          <cell r="D11">
            <v>32000</v>
          </cell>
          <cell r="F11">
            <v>3</v>
          </cell>
          <cell r="G11">
            <v>3</v>
          </cell>
        </row>
        <row r="13">
          <cell r="C13">
            <v>400</v>
          </cell>
          <cell r="D13">
            <v>4400</v>
          </cell>
          <cell r="F13">
            <v>1</v>
          </cell>
          <cell r="G13">
            <v>1</v>
          </cell>
        </row>
        <row r="14">
          <cell r="C14">
            <v>700</v>
          </cell>
          <cell r="D14">
            <v>10500</v>
          </cell>
          <cell r="F14">
            <v>3</v>
          </cell>
          <cell r="G14">
            <v>3</v>
          </cell>
        </row>
      </sheetData>
      <sheetData sheetId="7">
        <row r="6">
          <cell r="C6">
            <v>3800</v>
          </cell>
          <cell r="D6">
            <v>40000</v>
          </cell>
          <cell r="F6">
            <v>1</v>
          </cell>
          <cell r="G6">
            <v>1</v>
          </cell>
        </row>
        <row r="7">
          <cell r="C7">
            <v>2000</v>
          </cell>
          <cell r="D7">
            <v>10000</v>
          </cell>
          <cell r="F7">
            <v>1</v>
          </cell>
          <cell r="G7">
            <v>1</v>
          </cell>
        </row>
        <row r="11">
          <cell r="C11">
            <v>500</v>
          </cell>
          <cell r="D11">
            <v>100000</v>
          </cell>
          <cell r="F11">
            <v>1</v>
          </cell>
          <cell r="G11">
            <v>1</v>
          </cell>
        </row>
        <row r="13">
          <cell r="C13">
            <v>2000</v>
          </cell>
          <cell r="D13">
            <v>30000</v>
          </cell>
          <cell r="F13">
            <v>1</v>
          </cell>
          <cell r="G13">
            <v>1</v>
          </cell>
        </row>
        <row r="14">
          <cell r="C14">
            <v>2000</v>
          </cell>
          <cell r="D14">
            <v>50000</v>
          </cell>
          <cell r="F14">
            <v>1</v>
          </cell>
          <cell r="G14">
            <v>1</v>
          </cell>
        </row>
        <row r="15">
          <cell r="C15">
            <v>1000</v>
          </cell>
          <cell r="D15">
            <v>10000</v>
          </cell>
          <cell r="F15">
            <v>1</v>
          </cell>
          <cell r="G15">
            <v>1</v>
          </cell>
        </row>
        <row r="16">
          <cell r="C16">
            <v>2000</v>
          </cell>
          <cell r="D16">
            <v>20000</v>
          </cell>
          <cell r="F16">
            <v>1</v>
          </cell>
          <cell r="G16">
            <v>1</v>
          </cell>
        </row>
        <row r="18">
          <cell r="C18">
            <v>1000</v>
          </cell>
          <cell r="D18">
            <v>10000</v>
          </cell>
          <cell r="F18">
            <v>1</v>
          </cell>
          <cell r="G18">
            <v>1</v>
          </cell>
        </row>
        <row r="19">
          <cell r="C19">
            <v>2000</v>
          </cell>
          <cell r="D19">
            <v>200000</v>
          </cell>
          <cell r="F19">
            <v>1</v>
          </cell>
          <cell r="G19">
            <v>1</v>
          </cell>
        </row>
        <row r="21">
          <cell r="C21">
            <v>3600</v>
          </cell>
          <cell r="D21">
            <v>10000</v>
          </cell>
          <cell r="F21">
            <v>1</v>
          </cell>
          <cell r="G21">
            <v>1</v>
          </cell>
        </row>
        <row r="23">
          <cell r="C23">
            <v>2000</v>
          </cell>
          <cell r="D23">
            <v>30000</v>
          </cell>
          <cell r="F23">
            <v>1</v>
          </cell>
          <cell r="G23">
            <v>1</v>
          </cell>
        </row>
        <row r="24">
          <cell r="C24">
            <v>2000</v>
          </cell>
          <cell r="D24">
            <v>1000000</v>
          </cell>
          <cell r="F24">
            <v>1</v>
          </cell>
          <cell r="G24">
            <v>1</v>
          </cell>
        </row>
        <row r="27">
          <cell r="C27">
            <v>3000</v>
          </cell>
          <cell r="F27">
            <v>1</v>
          </cell>
          <cell r="G27">
            <v>4</v>
          </cell>
        </row>
      </sheetData>
      <sheetData sheetId="8">
        <row r="12">
          <cell r="D12">
            <v>0</v>
          </cell>
        </row>
        <row r="13">
          <cell r="D13">
            <v>0</v>
          </cell>
        </row>
        <row r="14">
          <cell r="C14">
            <v>1000</v>
          </cell>
          <cell r="D14">
            <v>6000</v>
          </cell>
          <cell r="F14">
            <v>1</v>
          </cell>
          <cell r="G14">
            <v>1</v>
          </cell>
        </row>
        <row r="15">
          <cell r="C15">
            <v>700</v>
          </cell>
          <cell r="D15">
            <v>7000</v>
          </cell>
          <cell r="F15">
            <v>1</v>
          </cell>
          <cell r="G15">
            <v>1</v>
          </cell>
        </row>
        <row r="16">
          <cell r="C16">
            <v>600</v>
          </cell>
          <cell r="D16">
            <v>6000</v>
          </cell>
          <cell r="F16">
            <v>1</v>
          </cell>
          <cell r="G16">
            <v>1</v>
          </cell>
        </row>
        <row r="17">
          <cell r="D17">
            <v>0</v>
          </cell>
        </row>
        <row r="18">
          <cell r="D18">
            <v>0</v>
          </cell>
        </row>
        <row r="19">
          <cell r="C19">
            <v>21000</v>
          </cell>
          <cell r="D19">
            <v>315000</v>
          </cell>
          <cell r="F19">
            <v>2</v>
          </cell>
          <cell r="G19">
            <v>2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C24">
            <v>1400</v>
          </cell>
          <cell r="D24">
            <v>112000</v>
          </cell>
          <cell r="F24">
            <v>2</v>
          </cell>
          <cell r="G24">
            <v>2</v>
          </cell>
        </row>
        <row r="25">
          <cell r="D25">
            <v>0</v>
          </cell>
        </row>
        <row r="26">
          <cell r="D26">
            <v>0</v>
          </cell>
        </row>
        <row r="27">
          <cell r="C27">
            <v>3000</v>
          </cell>
          <cell r="D27">
            <v>0</v>
          </cell>
          <cell r="F27">
            <v>1</v>
          </cell>
          <cell r="G27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استان"/>
      <sheetName val="آران و بیدگل"/>
      <sheetName val="اصفهان"/>
      <sheetName val="خمینی شهر"/>
      <sheetName val="فلاورجان"/>
      <sheetName val="کاشان"/>
      <sheetName val="مبارکه"/>
      <sheetName val="نجف آباد"/>
    </sheetNames>
    <sheetDataSet>
      <sheetData sheetId="1">
        <row r="7">
          <cell r="F7">
            <v>250</v>
          </cell>
          <cell r="H7">
            <v>75000</v>
          </cell>
          <cell r="J7">
            <v>1</v>
          </cell>
          <cell r="K7">
            <v>1</v>
          </cell>
        </row>
        <row r="8">
          <cell r="F8">
            <v>250</v>
          </cell>
          <cell r="H8">
            <v>75000</v>
          </cell>
          <cell r="J8">
            <v>1</v>
          </cell>
          <cell r="K8">
            <v>1</v>
          </cell>
        </row>
        <row r="11">
          <cell r="F11">
            <v>100</v>
          </cell>
          <cell r="H11">
            <v>5000</v>
          </cell>
          <cell r="J11">
            <v>1</v>
          </cell>
          <cell r="K11">
            <v>1</v>
          </cell>
        </row>
        <row r="12">
          <cell r="F12">
            <v>500</v>
          </cell>
          <cell r="H12">
            <v>5000</v>
          </cell>
          <cell r="J12">
            <v>1</v>
          </cell>
          <cell r="K12">
            <v>1</v>
          </cell>
        </row>
        <row r="13">
          <cell r="F13">
            <v>50</v>
          </cell>
          <cell r="H13">
            <v>10000</v>
          </cell>
          <cell r="J13">
            <v>1</v>
          </cell>
          <cell r="K13">
            <v>1</v>
          </cell>
        </row>
        <row r="17">
          <cell r="F17">
            <v>100</v>
          </cell>
          <cell r="H17">
            <v>2000</v>
          </cell>
          <cell r="J17">
            <v>1</v>
          </cell>
          <cell r="K17">
            <v>1</v>
          </cell>
        </row>
        <row r="18">
          <cell r="F18">
            <v>20</v>
          </cell>
          <cell r="H18">
            <v>500</v>
          </cell>
          <cell r="J18">
            <v>1</v>
          </cell>
          <cell r="K18">
            <v>1</v>
          </cell>
        </row>
        <row r="19">
          <cell r="F19">
            <v>50</v>
          </cell>
          <cell r="H19">
            <v>3000</v>
          </cell>
          <cell r="J19">
            <v>1</v>
          </cell>
          <cell r="K19">
            <v>1</v>
          </cell>
        </row>
        <row r="20">
          <cell r="F20">
            <v>30</v>
          </cell>
          <cell r="H20">
            <v>3000</v>
          </cell>
          <cell r="J20">
            <v>1</v>
          </cell>
          <cell r="K20">
            <v>1</v>
          </cell>
        </row>
        <row r="21">
          <cell r="F21">
            <v>50</v>
          </cell>
          <cell r="H21">
            <v>5000</v>
          </cell>
          <cell r="J21">
            <v>1</v>
          </cell>
          <cell r="K21">
            <v>1</v>
          </cell>
        </row>
        <row r="24">
          <cell r="F24">
            <v>50</v>
          </cell>
          <cell r="H24">
            <v>6000</v>
          </cell>
          <cell r="J24">
            <v>1</v>
          </cell>
          <cell r="K24">
            <v>1</v>
          </cell>
        </row>
        <row r="25">
          <cell r="F25">
            <v>20</v>
          </cell>
          <cell r="H25">
            <v>4000</v>
          </cell>
          <cell r="J25">
            <v>1</v>
          </cell>
          <cell r="K25">
            <v>1</v>
          </cell>
        </row>
      </sheetData>
      <sheetData sheetId="2">
        <row r="6">
          <cell r="C6">
            <v>5000</v>
          </cell>
          <cell r="H6">
            <v>100000</v>
          </cell>
          <cell r="J6">
            <v>10</v>
          </cell>
          <cell r="K6">
            <v>10</v>
          </cell>
        </row>
        <row r="7">
          <cell r="C7">
            <v>1800</v>
          </cell>
          <cell r="H7">
            <v>180000</v>
          </cell>
          <cell r="J7">
            <v>60</v>
          </cell>
          <cell r="K7">
            <v>60</v>
          </cell>
        </row>
        <row r="8">
          <cell r="C8">
            <v>670</v>
          </cell>
          <cell r="H8">
            <v>20000</v>
          </cell>
          <cell r="J8">
            <v>30</v>
          </cell>
          <cell r="K8">
            <v>30</v>
          </cell>
        </row>
        <row r="9">
          <cell r="C9">
            <v>240</v>
          </cell>
          <cell r="H9">
            <v>7000</v>
          </cell>
          <cell r="J9">
            <v>20</v>
          </cell>
          <cell r="K9">
            <v>20</v>
          </cell>
        </row>
        <row r="11">
          <cell r="C11">
            <v>60000</v>
          </cell>
          <cell r="H11">
            <v>1800000</v>
          </cell>
          <cell r="J11">
            <v>20</v>
          </cell>
          <cell r="K11">
            <v>20</v>
          </cell>
        </row>
        <row r="12">
          <cell r="C12">
            <v>15000</v>
          </cell>
          <cell r="H12">
            <v>450000</v>
          </cell>
          <cell r="J12">
            <v>10</v>
          </cell>
          <cell r="K12">
            <v>10</v>
          </cell>
        </row>
        <row r="13">
          <cell r="C13">
            <v>7500</v>
          </cell>
          <cell r="H13">
            <v>220000</v>
          </cell>
          <cell r="J13">
            <v>20</v>
          </cell>
          <cell r="K13">
            <v>20</v>
          </cell>
        </row>
        <row r="14">
          <cell r="C14">
            <v>1400</v>
          </cell>
          <cell r="H14">
            <v>40000</v>
          </cell>
          <cell r="J14">
            <v>20</v>
          </cell>
          <cell r="K14">
            <v>20</v>
          </cell>
        </row>
        <row r="16">
          <cell r="C16">
            <v>1400</v>
          </cell>
          <cell r="H16">
            <v>40000</v>
          </cell>
          <cell r="J16">
            <v>20</v>
          </cell>
          <cell r="K16">
            <v>20</v>
          </cell>
        </row>
        <row r="17">
          <cell r="C17">
            <v>20000</v>
          </cell>
          <cell r="H17">
            <v>400000</v>
          </cell>
          <cell r="J17">
            <v>20</v>
          </cell>
          <cell r="K17">
            <v>20</v>
          </cell>
        </row>
        <row r="18">
          <cell r="C18">
            <v>400</v>
          </cell>
          <cell r="H18">
            <v>10000</v>
          </cell>
          <cell r="J18">
            <v>20</v>
          </cell>
          <cell r="K18">
            <v>20</v>
          </cell>
        </row>
        <row r="19">
          <cell r="C19">
            <v>11250</v>
          </cell>
          <cell r="H19">
            <v>225000</v>
          </cell>
          <cell r="J19">
            <v>20</v>
          </cell>
          <cell r="K19">
            <v>20</v>
          </cell>
        </row>
        <row r="20">
          <cell r="C20">
            <v>340</v>
          </cell>
          <cell r="H20">
            <v>10000</v>
          </cell>
          <cell r="J20">
            <v>8</v>
          </cell>
          <cell r="K20">
            <v>8</v>
          </cell>
        </row>
        <row r="21">
          <cell r="C21">
            <v>3400</v>
          </cell>
          <cell r="H21">
            <v>100000</v>
          </cell>
          <cell r="J21">
            <v>10</v>
          </cell>
          <cell r="K21">
            <v>10</v>
          </cell>
        </row>
        <row r="24">
          <cell r="C24">
            <v>6700</v>
          </cell>
          <cell r="H24">
            <v>200000</v>
          </cell>
          <cell r="J24">
            <v>25</v>
          </cell>
          <cell r="K24">
            <v>25</v>
          </cell>
        </row>
        <row r="25">
          <cell r="C25">
            <v>17000</v>
          </cell>
          <cell r="H25">
            <v>500000</v>
          </cell>
          <cell r="J25">
            <v>20</v>
          </cell>
          <cell r="K25">
            <v>20</v>
          </cell>
        </row>
        <row r="28">
          <cell r="C28">
            <v>5000</v>
          </cell>
          <cell r="H28">
            <v>100000</v>
          </cell>
          <cell r="J28">
            <v>20</v>
          </cell>
          <cell r="K28">
            <v>20</v>
          </cell>
        </row>
        <row r="29">
          <cell r="C29">
            <v>2500</v>
          </cell>
          <cell r="H29">
            <v>50000</v>
          </cell>
          <cell r="J29">
            <v>10</v>
          </cell>
          <cell r="K29">
            <v>10</v>
          </cell>
        </row>
        <row r="30">
          <cell r="C30">
            <v>1700</v>
          </cell>
          <cell r="H30">
            <v>50000</v>
          </cell>
          <cell r="J30">
            <v>10</v>
          </cell>
          <cell r="K30">
            <v>10</v>
          </cell>
        </row>
      </sheetData>
      <sheetData sheetId="3">
        <row r="6">
          <cell r="C6">
            <v>200000</v>
          </cell>
          <cell r="F6">
            <v>230000</v>
          </cell>
          <cell r="H6">
            <v>11000000</v>
          </cell>
          <cell r="J6">
            <v>265</v>
          </cell>
          <cell r="K6">
            <v>265</v>
          </cell>
        </row>
        <row r="8">
          <cell r="C8">
            <v>25000</v>
          </cell>
          <cell r="F8">
            <v>40000</v>
          </cell>
          <cell r="H8">
            <v>3250000</v>
          </cell>
          <cell r="J8">
            <v>25</v>
          </cell>
          <cell r="K8">
            <v>25</v>
          </cell>
        </row>
        <row r="9">
          <cell r="C9">
            <v>1000</v>
          </cell>
          <cell r="F9">
            <v>3000</v>
          </cell>
          <cell r="H9">
            <v>160000</v>
          </cell>
          <cell r="J9">
            <v>10</v>
          </cell>
          <cell r="K9">
            <v>10</v>
          </cell>
        </row>
        <row r="10">
          <cell r="F10">
            <v>2000</v>
          </cell>
          <cell r="H10">
            <v>100000</v>
          </cell>
          <cell r="J10">
            <v>4</v>
          </cell>
          <cell r="K10">
            <v>4</v>
          </cell>
        </row>
        <row r="11">
          <cell r="C11">
            <v>4000</v>
          </cell>
          <cell r="F11">
            <v>12000</v>
          </cell>
          <cell r="H11">
            <v>1000000</v>
          </cell>
          <cell r="J11">
            <v>15</v>
          </cell>
          <cell r="K11">
            <v>15</v>
          </cell>
        </row>
        <row r="12">
          <cell r="C12">
            <v>4000</v>
          </cell>
          <cell r="F12">
            <v>12000</v>
          </cell>
          <cell r="H12">
            <v>800000</v>
          </cell>
          <cell r="J12">
            <v>15</v>
          </cell>
          <cell r="K12">
            <v>15</v>
          </cell>
        </row>
        <row r="13">
          <cell r="F13">
            <v>4000</v>
          </cell>
          <cell r="H13">
            <v>200000</v>
          </cell>
          <cell r="J13">
            <v>10</v>
          </cell>
          <cell r="K13">
            <v>10</v>
          </cell>
        </row>
        <row r="14">
          <cell r="C14">
            <v>2000</v>
          </cell>
          <cell r="F14">
            <v>5000</v>
          </cell>
          <cell r="H14">
            <v>210000</v>
          </cell>
          <cell r="J14">
            <v>10</v>
          </cell>
          <cell r="K14">
            <v>10</v>
          </cell>
        </row>
        <row r="16">
          <cell r="C16">
            <v>1000</v>
          </cell>
          <cell r="F16">
            <v>3000</v>
          </cell>
          <cell r="H16">
            <v>80000</v>
          </cell>
          <cell r="J16">
            <v>10</v>
          </cell>
          <cell r="K16">
            <v>10</v>
          </cell>
        </row>
        <row r="17">
          <cell r="C17">
            <v>1000</v>
          </cell>
          <cell r="F17">
            <v>5000</v>
          </cell>
          <cell r="H17">
            <v>120000</v>
          </cell>
          <cell r="J17">
            <v>15</v>
          </cell>
          <cell r="K17">
            <v>15</v>
          </cell>
        </row>
        <row r="18">
          <cell r="C18">
            <v>1000</v>
          </cell>
          <cell r="F18">
            <v>2000</v>
          </cell>
          <cell r="H18">
            <v>450000</v>
          </cell>
          <cell r="J18">
            <v>15</v>
          </cell>
          <cell r="K18">
            <v>15</v>
          </cell>
        </row>
        <row r="19">
          <cell r="F19">
            <v>2000</v>
          </cell>
          <cell r="H19">
            <v>300000</v>
          </cell>
          <cell r="J19">
            <v>10</v>
          </cell>
          <cell r="K19">
            <v>10</v>
          </cell>
        </row>
        <row r="20">
          <cell r="C20">
            <v>2000</v>
          </cell>
          <cell r="F20">
            <v>4000</v>
          </cell>
          <cell r="H20">
            <v>300000</v>
          </cell>
          <cell r="J20">
            <v>10</v>
          </cell>
          <cell r="K20">
            <v>10</v>
          </cell>
        </row>
        <row r="21">
          <cell r="C21">
            <v>500</v>
          </cell>
          <cell r="F21">
            <v>1500</v>
          </cell>
          <cell r="H21">
            <v>600000</v>
          </cell>
          <cell r="J21">
            <v>12</v>
          </cell>
          <cell r="K21">
            <v>12</v>
          </cell>
        </row>
        <row r="24">
          <cell r="F24">
            <v>500</v>
          </cell>
          <cell r="H24">
            <v>10000</v>
          </cell>
          <cell r="J24">
            <v>5</v>
          </cell>
          <cell r="K24">
            <v>5</v>
          </cell>
        </row>
        <row r="25">
          <cell r="C25">
            <v>2000</v>
          </cell>
          <cell r="F25">
            <v>5000</v>
          </cell>
          <cell r="H25">
            <v>210000</v>
          </cell>
          <cell r="J25">
            <v>15</v>
          </cell>
          <cell r="K25">
            <v>15</v>
          </cell>
        </row>
        <row r="28">
          <cell r="F28">
            <v>400</v>
          </cell>
          <cell r="H28">
            <v>12000</v>
          </cell>
          <cell r="J28">
            <v>5</v>
          </cell>
          <cell r="K28">
            <v>5</v>
          </cell>
        </row>
        <row r="30">
          <cell r="F30">
            <v>1000</v>
          </cell>
          <cell r="H30">
            <v>200000</v>
          </cell>
          <cell r="J30">
            <v>10</v>
          </cell>
          <cell r="K30">
            <v>10</v>
          </cell>
        </row>
        <row r="32">
          <cell r="C32">
            <v>2000</v>
          </cell>
          <cell r="F32">
            <v>5000</v>
          </cell>
          <cell r="H32">
            <v>280000</v>
          </cell>
          <cell r="J32">
            <v>20</v>
          </cell>
          <cell r="K32">
            <v>20</v>
          </cell>
        </row>
      </sheetData>
      <sheetData sheetId="4">
        <row r="6">
          <cell r="C6">
            <v>1000</v>
          </cell>
          <cell r="F6">
            <v>500</v>
          </cell>
          <cell r="H6">
            <v>30000</v>
          </cell>
          <cell r="J6">
            <v>1</v>
          </cell>
          <cell r="K6">
            <v>1</v>
          </cell>
        </row>
        <row r="8">
          <cell r="F8">
            <v>6000</v>
          </cell>
          <cell r="H8">
            <v>240000</v>
          </cell>
          <cell r="J8">
            <v>3</v>
          </cell>
          <cell r="K8">
            <v>3</v>
          </cell>
        </row>
        <row r="9">
          <cell r="F9">
            <v>300</v>
          </cell>
          <cell r="H9">
            <v>12000</v>
          </cell>
          <cell r="J9">
            <v>1</v>
          </cell>
          <cell r="K9">
            <v>1</v>
          </cell>
        </row>
        <row r="10">
          <cell r="F10">
            <v>3000</v>
          </cell>
          <cell r="H10">
            <v>60000</v>
          </cell>
          <cell r="J10">
            <v>2</v>
          </cell>
          <cell r="K10">
            <v>2</v>
          </cell>
        </row>
        <row r="11">
          <cell r="F11">
            <v>2000</v>
          </cell>
          <cell r="H11">
            <v>80000</v>
          </cell>
          <cell r="J11">
            <v>2</v>
          </cell>
          <cell r="K11">
            <v>2</v>
          </cell>
        </row>
        <row r="12">
          <cell r="F12">
            <v>800</v>
          </cell>
          <cell r="H12">
            <v>32000</v>
          </cell>
          <cell r="J12">
            <v>2</v>
          </cell>
          <cell r="K12">
            <v>2</v>
          </cell>
        </row>
        <row r="13">
          <cell r="F13">
            <v>400</v>
          </cell>
          <cell r="H13">
            <v>16000</v>
          </cell>
          <cell r="J13">
            <v>2</v>
          </cell>
          <cell r="K13">
            <v>2</v>
          </cell>
        </row>
        <row r="14">
          <cell r="F14">
            <v>800</v>
          </cell>
          <cell r="H14">
            <v>32000</v>
          </cell>
          <cell r="J14">
            <v>2</v>
          </cell>
          <cell r="K14">
            <v>2</v>
          </cell>
        </row>
        <row r="16">
          <cell r="F16">
            <v>1000</v>
          </cell>
          <cell r="H16">
            <v>20000</v>
          </cell>
          <cell r="J16">
            <v>2</v>
          </cell>
          <cell r="K16">
            <v>2</v>
          </cell>
        </row>
        <row r="17">
          <cell r="F17">
            <v>1000</v>
          </cell>
          <cell r="H17">
            <v>20000</v>
          </cell>
          <cell r="J17">
            <v>2</v>
          </cell>
          <cell r="K17">
            <v>2</v>
          </cell>
        </row>
        <row r="18">
          <cell r="F18">
            <v>400</v>
          </cell>
          <cell r="H18">
            <v>16000</v>
          </cell>
          <cell r="J18">
            <v>2</v>
          </cell>
          <cell r="K18">
            <v>2</v>
          </cell>
        </row>
        <row r="20">
          <cell r="C20">
            <v>1000</v>
          </cell>
          <cell r="H20">
            <v>40000</v>
          </cell>
          <cell r="J20">
            <v>2</v>
          </cell>
          <cell r="K20">
            <v>2</v>
          </cell>
        </row>
        <row r="24">
          <cell r="F24">
            <v>250</v>
          </cell>
          <cell r="H24">
            <v>10000</v>
          </cell>
          <cell r="J24">
            <v>2</v>
          </cell>
          <cell r="K24">
            <v>2</v>
          </cell>
        </row>
        <row r="25">
          <cell r="F25">
            <v>2000</v>
          </cell>
          <cell r="H25">
            <v>50000</v>
          </cell>
          <cell r="J25">
            <v>2</v>
          </cell>
          <cell r="K25">
            <v>2</v>
          </cell>
        </row>
        <row r="27">
          <cell r="F27">
            <v>1000</v>
          </cell>
          <cell r="H27">
            <v>20000</v>
          </cell>
          <cell r="J27">
            <v>2</v>
          </cell>
          <cell r="K27">
            <v>2</v>
          </cell>
        </row>
        <row r="30">
          <cell r="F30">
            <v>1250</v>
          </cell>
          <cell r="H30">
            <v>50000</v>
          </cell>
          <cell r="J30">
            <v>2</v>
          </cell>
          <cell r="K30">
            <v>2</v>
          </cell>
        </row>
        <row r="32">
          <cell r="C32">
            <v>500</v>
          </cell>
          <cell r="H32">
            <v>10000</v>
          </cell>
          <cell r="J32">
            <v>2</v>
          </cell>
          <cell r="K32">
            <v>2</v>
          </cell>
        </row>
      </sheetData>
      <sheetData sheetId="5">
        <row r="6">
          <cell r="C6">
            <v>300</v>
          </cell>
          <cell r="H6">
            <v>6800</v>
          </cell>
          <cell r="J6">
            <v>2</v>
          </cell>
          <cell r="K6">
            <v>2</v>
          </cell>
        </row>
        <row r="17">
          <cell r="C17">
            <v>150</v>
          </cell>
          <cell r="H17">
            <v>2000</v>
          </cell>
          <cell r="J17">
            <v>1</v>
          </cell>
          <cell r="K17">
            <v>1</v>
          </cell>
        </row>
        <row r="21">
          <cell r="C21">
            <v>20</v>
          </cell>
          <cell r="H21">
            <v>450</v>
          </cell>
          <cell r="J21">
            <v>1</v>
          </cell>
          <cell r="K21">
            <v>1</v>
          </cell>
        </row>
      </sheetData>
      <sheetData sheetId="6">
        <row r="6">
          <cell r="F6">
            <v>1100</v>
          </cell>
          <cell r="H6">
            <v>27500</v>
          </cell>
          <cell r="J6">
            <v>2</v>
          </cell>
          <cell r="K6">
            <v>2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F11">
            <v>400</v>
          </cell>
          <cell r="H11">
            <v>12000</v>
          </cell>
          <cell r="J11">
            <v>1</v>
          </cell>
          <cell r="K11">
            <v>1</v>
          </cell>
        </row>
        <row r="12">
          <cell r="F12">
            <v>1000</v>
          </cell>
          <cell r="H12">
            <v>30000</v>
          </cell>
          <cell r="J12">
            <v>2</v>
          </cell>
          <cell r="K12">
            <v>2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F17">
            <v>500</v>
          </cell>
          <cell r="H17">
            <v>12500</v>
          </cell>
          <cell r="J17">
            <v>1</v>
          </cell>
          <cell r="K17">
            <v>1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F25">
            <v>300</v>
          </cell>
          <cell r="H25">
            <v>9000</v>
          </cell>
          <cell r="J25">
            <v>1</v>
          </cell>
          <cell r="K25">
            <v>1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F32">
            <v>200</v>
          </cell>
          <cell r="H32">
            <v>5000</v>
          </cell>
          <cell r="J32">
            <v>2</v>
          </cell>
          <cell r="K32">
            <v>2</v>
          </cell>
        </row>
      </sheetData>
      <sheetData sheetId="7">
        <row r="6">
          <cell r="C6">
            <v>4000</v>
          </cell>
          <cell r="F6">
            <v>2000</v>
          </cell>
          <cell r="H6">
            <v>180000</v>
          </cell>
          <cell r="J6">
            <v>15</v>
          </cell>
          <cell r="K6">
            <v>15</v>
          </cell>
        </row>
        <row r="7">
          <cell r="F7">
            <v>0</v>
          </cell>
          <cell r="H7">
            <v>0</v>
          </cell>
        </row>
        <row r="8">
          <cell r="C8">
            <v>8000</v>
          </cell>
          <cell r="F8">
            <v>2000</v>
          </cell>
          <cell r="H8">
            <v>400000</v>
          </cell>
          <cell r="J8">
            <v>7</v>
          </cell>
          <cell r="K8">
            <v>7</v>
          </cell>
        </row>
        <row r="9">
          <cell r="C9">
            <v>500</v>
          </cell>
          <cell r="H9">
            <v>15000</v>
          </cell>
          <cell r="J9">
            <v>5</v>
          </cell>
          <cell r="K9">
            <v>5</v>
          </cell>
        </row>
        <row r="10">
          <cell r="F10">
            <v>0</v>
          </cell>
          <cell r="H10">
            <v>0</v>
          </cell>
        </row>
        <row r="11">
          <cell r="C11">
            <v>500</v>
          </cell>
          <cell r="H11">
            <v>20000</v>
          </cell>
          <cell r="J11">
            <v>6</v>
          </cell>
          <cell r="K11">
            <v>6</v>
          </cell>
        </row>
        <row r="12">
          <cell r="C12">
            <v>1000</v>
          </cell>
          <cell r="H12">
            <v>40000</v>
          </cell>
          <cell r="J12">
            <v>12</v>
          </cell>
          <cell r="K12">
            <v>12</v>
          </cell>
        </row>
        <row r="13">
          <cell r="F13">
            <v>0</v>
          </cell>
          <cell r="H13">
            <v>0</v>
          </cell>
        </row>
        <row r="14">
          <cell r="F14">
            <v>0</v>
          </cell>
          <cell r="H14">
            <v>0</v>
          </cell>
        </row>
        <row r="15">
          <cell r="F15">
            <v>0</v>
          </cell>
          <cell r="H15">
            <v>0</v>
          </cell>
        </row>
        <row r="16">
          <cell r="C16">
            <v>500</v>
          </cell>
          <cell r="H16">
            <v>20000</v>
          </cell>
          <cell r="J16">
            <v>8</v>
          </cell>
          <cell r="K16">
            <v>8</v>
          </cell>
        </row>
        <row r="17">
          <cell r="C17">
            <v>2000</v>
          </cell>
          <cell r="H17">
            <v>40000</v>
          </cell>
          <cell r="J17">
            <v>15</v>
          </cell>
          <cell r="K17">
            <v>15</v>
          </cell>
        </row>
        <row r="18">
          <cell r="F18">
            <v>0</v>
          </cell>
          <cell r="H18">
            <v>0</v>
          </cell>
        </row>
        <row r="19">
          <cell r="F19">
            <v>0</v>
          </cell>
          <cell r="H19">
            <v>0</v>
          </cell>
        </row>
        <row r="20">
          <cell r="C20">
            <v>500</v>
          </cell>
          <cell r="H20">
            <v>20000</v>
          </cell>
          <cell r="J20">
            <v>4</v>
          </cell>
          <cell r="K20">
            <v>4</v>
          </cell>
        </row>
        <row r="21">
          <cell r="C21">
            <v>500</v>
          </cell>
          <cell r="H21">
            <v>20000</v>
          </cell>
          <cell r="J21">
            <v>8</v>
          </cell>
          <cell r="K21">
            <v>8</v>
          </cell>
        </row>
        <row r="22">
          <cell r="F22">
            <v>0</v>
          </cell>
          <cell r="H22">
            <v>0</v>
          </cell>
        </row>
        <row r="23">
          <cell r="F23">
            <v>0</v>
          </cell>
          <cell r="H23">
            <v>0</v>
          </cell>
        </row>
        <row r="24">
          <cell r="F24">
            <v>0</v>
          </cell>
          <cell r="H24">
            <v>0</v>
          </cell>
        </row>
        <row r="25">
          <cell r="C25">
            <v>500</v>
          </cell>
          <cell r="H25">
            <v>20000</v>
          </cell>
          <cell r="J25">
            <v>7</v>
          </cell>
          <cell r="K25">
            <v>7</v>
          </cell>
        </row>
        <row r="26">
          <cell r="F26">
            <v>0</v>
          </cell>
          <cell r="H26">
            <v>0</v>
          </cell>
        </row>
        <row r="27">
          <cell r="F27">
            <v>0</v>
          </cell>
          <cell r="H27">
            <v>0</v>
          </cell>
        </row>
        <row r="28">
          <cell r="F28">
            <v>0</v>
          </cell>
          <cell r="H28">
            <v>0</v>
          </cell>
        </row>
        <row r="29">
          <cell r="C29">
            <v>500</v>
          </cell>
          <cell r="H29">
            <v>20000</v>
          </cell>
          <cell r="J29">
            <v>5</v>
          </cell>
          <cell r="K29">
            <v>5</v>
          </cell>
        </row>
        <row r="30">
          <cell r="F30">
            <v>0</v>
          </cell>
          <cell r="H30">
            <v>0</v>
          </cell>
        </row>
        <row r="31">
          <cell r="F31">
            <v>0</v>
          </cell>
          <cell r="H31">
            <v>0</v>
          </cell>
        </row>
        <row r="32">
          <cell r="C32">
            <v>1080</v>
          </cell>
          <cell r="F32">
            <v>1000</v>
          </cell>
          <cell r="H32">
            <v>83200</v>
          </cell>
          <cell r="J32">
            <v>25</v>
          </cell>
          <cell r="K32">
            <v>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استان"/>
      <sheetName val="آران و بیدگل"/>
      <sheetName val="کاشان"/>
      <sheetName val="نجف آباد"/>
    </sheetNames>
    <sheetDataSet>
      <sheetData sheetId="1">
        <row r="7">
          <cell r="C7">
            <v>250</v>
          </cell>
          <cell r="D7">
            <v>75000</v>
          </cell>
          <cell r="F7">
            <v>1</v>
          </cell>
          <cell r="G7">
            <v>1</v>
          </cell>
        </row>
        <row r="8">
          <cell r="C8">
            <v>250</v>
          </cell>
          <cell r="D8">
            <v>75000</v>
          </cell>
          <cell r="F8">
            <v>1</v>
          </cell>
          <cell r="G8">
            <v>1</v>
          </cell>
        </row>
        <row r="9">
          <cell r="D9">
            <v>0</v>
          </cell>
        </row>
        <row r="10">
          <cell r="D10">
            <v>0</v>
          </cell>
        </row>
        <row r="11">
          <cell r="C11">
            <v>100</v>
          </cell>
          <cell r="D11">
            <v>5000</v>
          </cell>
          <cell r="F11">
            <v>1</v>
          </cell>
          <cell r="G11">
            <v>1</v>
          </cell>
        </row>
        <row r="12">
          <cell r="C12">
            <v>500</v>
          </cell>
          <cell r="D12">
            <v>5000</v>
          </cell>
          <cell r="F12">
            <v>1</v>
          </cell>
          <cell r="G12">
            <v>1</v>
          </cell>
        </row>
        <row r="13">
          <cell r="C13">
            <v>50</v>
          </cell>
          <cell r="D13">
            <v>10000</v>
          </cell>
          <cell r="F13">
            <v>1</v>
          </cell>
          <cell r="G13">
            <v>1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C17">
            <v>100</v>
          </cell>
          <cell r="D17">
            <v>2000</v>
          </cell>
          <cell r="F17">
            <v>1</v>
          </cell>
          <cell r="G17">
            <v>1</v>
          </cell>
        </row>
        <row r="18">
          <cell r="C18">
            <v>20</v>
          </cell>
          <cell r="D18">
            <v>500</v>
          </cell>
          <cell r="F18">
            <v>1</v>
          </cell>
          <cell r="G18">
            <v>1</v>
          </cell>
        </row>
        <row r="19">
          <cell r="C19">
            <v>50</v>
          </cell>
          <cell r="D19">
            <v>3000</v>
          </cell>
          <cell r="F19">
            <v>1</v>
          </cell>
          <cell r="G19">
            <v>1</v>
          </cell>
        </row>
        <row r="20">
          <cell r="C20">
            <v>30</v>
          </cell>
          <cell r="D20">
            <v>3000</v>
          </cell>
          <cell r="F20">
            <v>1</v>
          </cell>
          <cell r="G20">
            <v>1</v>
          </cell>
        </row>
        <row r="21">
          <cell r="C21">
            <v>50</v>
          </cell>
          <cell r="D21">
            <v>5000</v>
          </cell>
          <cell r="F21">
            <v>1</v>
          </cell>
          <cell r="G21">
            <v>1</v>
          </cell>
        </row>
        <row r="22">
          <cell r="D22">
            <v>0</v>
          </cell>
        </row>
        <row r="23">
          <cell r="D23">
            <v>0</v>
          </cell>
        </row>
        <row r="24">
          <cell r="C24">
            <v>50</v>
          </cell>
          <cell r="D24">
            <v>6000</v>
          </cell>
          <cell r="F24">
            <v>1</v>
          </cell>
          <cell r="G24">
            <v>1</v>
          </cell>
        </row>
        <row r="25">
          <cell r="C25">
            <v>20</v>
          </cell>
          <cell r="D25">
            <v>4000</v>
          </cell>
          <cell r="F25">
            <v>1</v>
          </cell>
          <cell r="G25">
            <v>1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</sheetData>
      <sheetData sheetId="2">
        <row r="7">
          <cell r="C7">
            <v>1320</v>
          </cell>
          <cell r="D7">
            <v>290000</v>
          </cell>
          <cell r="F7">
            <v>3</v>
          </cell>
          <cell r="G7">
            <v>3</v>
          </cell>
        </row>
        <row r="8">
          <cell r="C8">
            <v>220</v>
          </cell>
          <cell r="D8">
            <v>60600</v>
          </cell>
          <cell r="F8">
            <v>3</v>
          </cell>
          <cell r="G8">
            <v>3</v>
          </cell>
        </row>
        <row r="11">
          <cell r="C11">
            <v>535</v>
          </cell>
          <cell r="D11">
            <v>185000</v>
          </cell>
          <cell r="F11">
            <v>3</v>
          </cell>
          <cell r="G11">
            <v>3</v>
          </cell>
        </row>
        <row r="12">
          <cell r="C12">
            <v>775</v>
          </cell>
          <cell r="D12">
            <v>265000</v>
          </cell>
          <cell r="F12">
            <v>3</v>
          </cell>
          <cell r="G12">
            <v>3</v>
          </cell>
        </row>
        <row r="13">
          <cell r="C13">
            <v>60</v>
          </cell>
          <cell r="D13">
            <v>1200</v>
          </cell>
          <cell r="F13">
            <v>1</v>
          </cell>
          <cell r="G13">
            <v>1</v>
          </cell>
        </row>
        <row r="16">
          <cell r="C16">
            <v>110</v>
          </cell>
          <cell r="D16">
            <v>22000</v>
          </cell>
          <cell r="F16">
            <v>2</v>
          </cell>
          <cell r="G16">
            <v>2</v>
          </cell>
        </row>
        <row r="19">
          <cell r="C19">
            <v>100</v>
          </cell>
          <cell r="D19">
            <v>35000</v>
          </cell>
          <cell r="F19">
            <v>1</v>
          </cell>
          <cell r="G19">
            <v>1</v>
          </cell>
        </row>
        <row r="20">
          <cell r="C20">
            <v>50</v>
          </cell>
          <cell r="D20">
            <v>25000</v>
          </cell>
          <cell r="F20">
            <v>1</v>
          </cell>
          <cell r="G20">
            <v>1</v>
          </cell>
        </row>
        <row r="21">
          <cell r="C21">
            <v>200</v>
          </cell>
          <cell r="D21">
            <v>90000</v>
          </cell>
          <cell r="F21">
            <v>1</v>
          </cell>
          <cell r="G21">
            <v>1</v>
          </cell>
        </row>
        <row r="24">
          <cell r="C24">
            <v>60</v>
          </cell>
          <cell r="D24">
            <v>18000</v>
          </cell>
          <cell r="F24">
            <v>1</v>
          </cell>
          <cell r="G24">
            <v>1</v>
          </cell>
        </row>
        <row r="25">
          <cell r="C25">
            <v>315</v>
          </cell>
          <cell r="D25">
            <v>45000</v>
          </cell>
          <cell r="F25">
            <v>3</v>
          </cell>
          <cell r="G25">
            <v>3</v>
          </cell>
        </row>
        <row r="29">
          <cell r="C29">
            <v>250</v>
          </cell>
          <cell r="D29">
            <v>100000</v>
          </cell>
          <cell r="F29">
            <v>1</v>
          </cell>
          <cell r="G29">
            <v>1</v>
          </cell>
        </row>
        <row r="30">
          <cell r="C30">
            <v>50</v>
          </cell>
          <cell r="D30">
            <v>20000</v>
          </cell>
          <cell r="F30">
            <v>1</v>
          </cell>
          <cell r="G30">
            <v>1</v>
          </cell>
        </row>
        <row r="32">
          <cell r="C32">
            <v>315</v>
          </cell>
          <cell r="D32">
            <v>75000</v>
          </cell>
          <cell r="F32">
            <v>3</v>
          </cell>
          <cell r="G32">
            <v>3</v>
          </cell>
        </row>
      </sheetData>
      <sheetData sheetId="3">
        <row r="7">
          <cell r="C7">
            <v>5000</v>
          </cell>
          <cell r="D7">
            <v>450000</v>
          </cell>
          <cell r="F7">
            <v>4</v>
          </cell>
          <cell r="G7">
            <v>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استان"/>
      <sheetName val="اصفهان"/>
      <sheetName val="خمینی شهر"/>
      <sheetName val="گلپایگان"/>
      <sheetName val="لنجان"/>
    </sheetNames>
    <sheetDataSet>
      <sheetData sheetId="1">
        <row r="6">
          <cell r="C6">
            <v>250</v>
          </cell>
          <cell r="D6">
            <v>10000</v>
          </cell>
          <cell r="F6">
            <v>10</v>
          </cell>
          <cell r="G6">
            <v>10</v>
          </cell>
        </row>
        <row r="8">
          <cell r="C8">
            <v>7000</v>
          </cell>
          <cell r="D8">
            <v>28000</v>
          </cell>
          <cell r="F8">
            <v>8</v>
          </cell>
          <cell r="G8">
            <v>8</v>
          </cell>
        </row>
        <row r="9">
          <cell r="C9">
            <v>2000</v>
          </cell>
          <cell r="D9">
            <v>25000</v>
          </cell>
          <cell r="F9">
            <v>10</v>
          </cell>
          <cell r="G9">
            <v>10</v>
          </cell>
        </row>
        <row r="12">
          <cell r="C12">
            <v>10000</v>
          </cell>
          <cell r="D12">
            <v>30000</v>
          </cell>
          <cell r="F12">
            <v>19</v>
          </cell>
          <cell r="G12">
            <v>19</v>
          </cell>
        </row>
      </sheetData>
      <sheetData sheetId="2">
        <row r="11">
          <cell r="C11">
            <v>1000</v>
          </cell>
          <cell r="D11">
            <v>100000</v>
          </cell>
          <cell r="F11">
            <v>1</v>
          </cell>
          <cell r="G11">
            <v>1</v>
          </cell>
        </row>
        <row r="12">
          <cell r="C12">
            <v>2000</v>
          </cell>
          <cell r="D12">
            <v>15000</v>
          </cell>
          <cell r="F12">
            <v>2</v>
          </cell>
          <cell r="G12">
            <v>2</v>
          </cell>
        </row>
      </sheetData>
      <sheetData sheetId="3">
        <row r="7">
          <cell r="C7">
            <v>1200</v>
          </cell>
          <cell r="D7">
            <v>50000</v>
          </cell>
          <cell r="E7">
            <v>150000</v>
          </cell>
          <cell r="F7">
            <v>3</v>
          </cell>
          <cell r="G7">
            <v>3</v>
          </cell>
        </row>
        <row r="8">
          <cell r="C8">
            <v>800</v>
          </cell>
          <cell r="D8">
            <v>4000</v>
          </cell>
          <cell r="E8">
            <v>12000</v>
          </cell>
          <cell r="F8">
            <v>2</v>
          </cell>
          <cell r="G8">
            <v>2</v>
          </cell>
        </row>
      </sheetData>
      <sheetData sheetId="4">
        <row r="6">
          <cell r="C6">
            <v>3000</v>
          </cell>
          <cell r="D6">
            <v>100000</v>
          </cell>
          <cell r="F6">
            <v>1</v>
          </cell>
          <cell r="G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1"/>
  <sheetViews>
    <sheetView rightToLeft="1" tabSelected="1" zoomScale="89" zoomScaleNormal="89" zoomScalePageLayoutView="0" workbookViewId="0" topLeftCell="A1">
      <selection activeCell="B4" sqref="B4:L4"/>
    </sheetView>
  </sheetViews>
  <sheetFormatPr defaultColWidth="9.140625" defaultRowHeight="15"/>
  <cols>
    <col min="1" max="1" width="0.9921875" style="12" customWidth="1"/>
    <col min="2" max="2" width="5.140625" style="12" customWidth="1"/>
    <col min="3" max="3" width="15.8515625" style="12" customWidth="1"/>
    <col min="4" max="4" width="13.00390625" style="12" customWidth="1"/>
    <col min="5" max="5" width="12.421875" style="12" customWidth="1"/>
    <col min="6" max="6" width="17.140625" style="12" customWidth="1"/>
    <col min="7" max="7" width="15.421875" style="12" customWidth="1"/>
    <col min="8" max="10" width="17.140625" style="12" customWidth="1"/>
    <col min="11" max="11" width="14.7109375" style="12" customWidth="1"/>
    <col min="12" max="12" width="17.140625" style="12" customWidth="1"/>
    <col min="13" max="16384" width="9.00390625" style="12" customWidth="1"/>
  </cols>
  <sheetData>
    <row r="1" spans="2:12" ht="26.25" customHeight="1">
      <c r="B1" s="108" t="s">
        <v>63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2:12" ht="49.5" customHeight="1">
      <c r="B2" s="109" t="s">
        <v>216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2:12" ht="12" customHeight="1" thickBot="1">
      <c r="B3" s="32"/>
      <c r="C3" s="86"/>
      <c r="D3" s="86"/>
      <c r="E3" s="86"/>
      <c r="F3" s="33"/>
      <c r="G3" s="33"/>
      <c r="H3" s="33"/>
      <c r="I3" s="33"/>
      <c r="J3" s="33"/>
      <c r="K3" s="14"/>
      <c r="L3" s="14"/>
    </row>
    <row r="4" spans="2:12" ht="66" customHeight="1" thickBot="1" thickTop="1">
      <c r="B4" s="87" t="s">
        <v>27</v>
      </c>
      <c r="C4" s="88" t="s">
        <v>65</v>
      </c>
      <c r="D4" s="34" t="s">
        <v>217</v>
      </c>
      <c r="E4" s="34" t="s">
        <v>218</v>
      </c>
      <c r="F4" s="34" t="s">
        <v>219</v>
      </c>
      <c r="G4" s="34" t="s">
        <v>220</v>
      </c>
      <c r="H4" s="34" t="s">
        <v>221</v>
      </c>
      <c r="I4" s="34" t="s">
        <v>222</v>
      </c>
      <c r="J4" s="34" t="s">
        <v>223</v>
      </c>
      <c r="K4" s="34" t="s">
        <v>224</v>
      </c>
      <c r="L4" s="35" t="s">
        <v>225</v>
      </c>
    </row>
    <row r="5" spans="2:13" ht="21" customHeight="1">
      <c r="B5" s="89">
        <v>1</v>
      </c>
      <c r="C5" s="20" t="s">
        <v>70</v>
      </c>
      <c r="D5" s="90">
        <v>1</v>
      </c>
      <c r="E5" s="90">
        <v>3</v>
      </c>
      <c r="F5" s="90">
        <v>0</v>
      </c>
      <c r="G5" s="90">
        <v>7470</v>
      </c>
      <c r="H5" s="90">
        <v>0</v>
      </c>
      <c r="I5" s="90">
        <v>0</v>
      </c>
      <c r="J5" s="90">
        <f>SUM(F5:I5)</f>
        <v>7470</v>
      </c>
      <c r="K5" s="90">
        <v>6670</v>
      </c>
      <c r="L5" s="91">
        <f>SUM(J5:K5)</f>
        <v>14140</v>
      </c>
      <c r="M5" s="92"/>
    </row>
    <row r="6" spans="2:13" ht="21" customHeight="1">
      <c r="B6" s="93">
        <v>2</v>
      </c>
      <c r="C6" s="26" t="s">
        <v>39</v>
      </c>
      <c r="D6" s="94">
        <v>0</v>
      </c>
      <c r="E6" s="94">
        <v>0</v>
      </c>
      <c r="F6" s="94">
        <v>0</v>
      </c>
      <c r="G6" s="94">
        <v>0</v>
      </c>
      <c r="H6" s="94">
        <v>0</v>
      </c>
      <c r="I6" s="94">
        <v>0</v>
      </c>
      <c r="J6" s="94">
        <f aca="true" t="shared" si="0" ref="J6:J27">SUM(F6:I6)</f>
        <v>0</v>
      </c>
      <c r="K6" s="94">
        <v>0</v>
      </c>
      <c r="L6" s="95">
        <f aca="true" t="shared" si="1" ref="L6:L27">SUM(J6:K6)</f>
        <v>0</v>
      </c>
      <c r="M6" s="92"/>
    </row>
    <row r="7" spans="2:13" ht="21" customHeight="1">
      <c r="B7" s="93">
        <v>3</v>
      </c>
      <c r="C7" s="26" t="s">
        <v>71</v>
      </c>
      <c r="D7" s="94">
        <v>640</v>
      </c>
      <c r="E7" s="94">
        <v>900</v>
      </c>
      <c r="F7" s="94">
        <v>30000</v>
      </c>
      <c r="G7" s="94">
        <v>58150</v>
      </c>
      <c r="H7" s="94">
        <v>172550</v>
      </c>
      <c r="I7" s="94">
        <v>0</v>
      </c>
      <c r="J7" s="94">
        <f t="shared" si="0"/>
        <v>260700</v>
      </c>
      <c r="K7" s="94">
        <v>119685</v>
      </c>
      <c r="L7" s="95">
        <f t="shared" si="1"/>
        <v>380385</v>
      </c>
      <c r="M7" s="92"/>
    </row>
    <row r="8" spans="2:13" ht="21" customHeight="1">
      <c r="B8" s="93">
        <v>4</v>
      </c>
      <c r="C8" s="26" t="s">
        <v>226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f t="shared" si="0"/>
        <v>0</v>
      </c>
      <c r="K8" s="94">
        <v>0</v>
      </c>
      <c r="L8" s="95">
        <f t="shared" si="1"/>
        <v>0</v>
      </c>
      <c r="M8" s="92"/>
    </row>
    <row r="9" spans="2:13" ht="21" customHeight="1">
      <c r="B9" s="93">
        <v>5</v>
      </c>
      <c r="C9" s="26" t="s">
        <v>72</v>
      </c>
      <c r="D9" s="94">
        <v>3</v>
      </c>
      <c r="E9" s="94">
        <v>8</v>
      </c>
      <c r="F9" s="94">
        <v>0</v>
      </c>
      <c r="G9" s="94">
        <v>8000</v>
      </c>
      <c r="H9" s="94">
        <v>0</v>
      </c>
      <c r="I9" s="94">
        <v>0</v>
      </c>
      <c r="J9" s="94">
        <f t="shared" si="0"/>
        <v>8000</v>
      </c>
      <c r="K9" s="94">
        <v>0</v>
      </c>
      <c r="L9" s="95">
        <f t="shared" si="1"/>
        <v>8000</v>
      </c>
      <c r="M9" s="92"/>
    </row>
    <row r="10" spans="2:13" ht="21" customHeight="1">
      <c r="B10" s="93">
        <v>6</v>
      </c>
      <c r="C10" s="26" t="s">
        <v>73</v>
      </c>
      <c r="D10" s="96">
        <v>1</v>
      </c>
      <c r="E10" s="96">
        <v>3</v>
      </c>
      <c r="F10" s="97">
        <v>0</v>
      </c>
      <c r="G10" s="97">
        <v>4800</v>
      </c>
      <c r="H10" s="97">
        <v>0</v>
      </c>
      <c r="I10" s="97">
        <v>0</v>
      </c>
      <c r="J10" s="94">
        <f t="shared" si="0"/>
        <v>4800</v>
      </c>
      <c r="K10" s="94">
        <v>0</v>
      </c>
      <c r="L10" s="95">
        <f t="shared" si="1"/>
        <v>4800</v>
      </c>
      <c r="M10" s="92"/>
    </row>
    <row r="11" spans="2:13" ht="21" customHeight="1">
      <c r="B11" s="93">
        <v>7</v>
      </c>
      <c r="C11" s="26" t="s">
        <v>44</v>
      </c>
      <c r="D11" s="94">
        <v>290</v>
      </c>
      <c r="E11" s="94">
        <v>1400</v>
      </c>
      <c r="F11" s="94">
        <v>0</v>
      </c>
      <c r="G11" s="94">
        <v>381200</v>
      </c>
      <c r="H11" s="94">
        <v>261600</v>
      </c>
      <c r="I11" s="94">
        <v>0</v>
      </c>
      <c r="J11" s="94">
        <f t="shared" si="0"/>
        <v>642800</v>
      </c>
      <c r="K11" s="94">
        <v>13000</v>
      </c>
      <c r="L11" s="95">
        <f t="shared" si="1"/>
        <v>655800</v>
      </c>
      <c r="M11" s="92"/>
    </row>
    <row r="12" spans="2:13" ht="21" customHeight="1">
      <c r="B12" s="93">
        <v>8</v>
      </c>
      <c r="C12" s="26" t="s">
        <v>74</v>
      </c>
      <c r="D12" s="97">
        <v>2</v>
      </c>
      <c r="E12" s="97">
        <v>5</v>
      </c>
      <c r="F12" s="97">
        <v>0</v>
      </c>
      <c r="G12" s="97">
        <v>11000</v>
      </c>
      <c r="H12" s="97">
        <v>0</v>
      </c>
      <c r="I12" s="97">
        <v>0</v>
      </c>
      <c r="J12" s="94">
        <f t="shared" si="0"/>
        <v>11000</v>
      </c>
      <c r="K12" s="94">
        <v>0</v>
      </c>
      <c r="L12" s="95">
        <f t="shared" si="1"/>
        <v>11000</v>
      </c>
      <c r="M12" s="92"/>
    </row>
    <row r="13" spans="2:13" ht="21" customHeight="1">
      <c r="B13" s="93">
        <v>9</v>
      </c>
      <c r="C13" s="26" t="s">
        <v>75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f t="shared" si="0"/>
        <v>0</v>
      </c>
      <c r="K13" s="94">
        <v>0</v>
      </c>
      <c r="L13" s="95">
        <f t="shared" si="1"/>
        <v>0</v>
      </c>
      <c r="M13" s="92"/>
    </row>
    <row r="14" spans="2:13" ht="21" customHeight="1">
      <c r="B14" s="93">
        <v>10</v>
      </c>
      <c r="C14" s="26" t="s">
        <v>227</v>
      </c>
      <c r="D14" s="94">
        <v>14</v>
      </c>
      <c r="E14" s="94">
        <v>40</v>
      </c>
      <c r="F14" s="94">
        <v>0</v>
      </c>
      <c r="G14" s="94">
        <v>66900</v>
      </c>
      <c r="H14" s="94">
        <v>0</v>
      </c>
      <c r="I14" s="94">
        <v>0</v>
      </c>
      <c r="J14" s="94">
        <f>SUM(F14:I14)</f>
        <v>66900</v>
      </c>
      <c r="K14" s="94">
        <v>-1</v>
      </c>
      <c r="L14" s="95">
        <f>SUM(J14:K14)</f>
        <v>66899</v>
      </c>
      <c r="M14" s="92"/>
    </row>
    <row r="15" spans="2:13" ht="21" customHeight="1">
      <c r="B15" s="93">
        <v>11</v>
      </c>
      <c r="C15" s="26" t="s">
        <v>228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f t="shared" si="0"/>
        <v>0</v>
      </c>
      <c r="K15" s="94">
        <v>0</v>
      </c>
      <c r="L15" s="95">
        <f t="shared" si="1"/>
        <v>0</v>
      </c>
      <c r="M15" s="92"/>
    </row>
    <row r="16" spans="2:13" ht="21" customHeight="1">
      <c r="B16" s="93">
        <v>12</v>
      </c>
      <c r="C16" s="26" t="s">
        <v>77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f t="shared" si="0"/>
        <v>0</v>
      </c>
      <c r="K16" s="94">
        <v>0</v>
      </c>
      <c r="L16" s="95">
        <f t="shared" si="1"/>
        <v>0</v>
      </c>
      <c r="M16" s="92"/>
    </row>
    <row r="17" spans="2:13" ht="21" customHeight="1">
      <c r="B17" s="93">
        <v>13</v>
      </c>
      <c r="C17" s="26" t="s">
        <v>48</v>
      </c>
      <c r="D17" s="94">
        <v>9</v>
      </c>
      <c r="E17" s="94">
        <v>38</v>
      </c>
      <c r="F17" s="94">
        <v>0</v>
      </c>
      <c r="G17" s="94">
        <v>35000</v>
      </c>
      <c r="H17" s="94">
        <v>0</v>
      </c>
      <c r="I17" s="94">
        <v>0</v>
      </c>
      <c r="J17" s="94">
        <f t="shared" si="0"/>
        <v>35000</v>
      </c>
      <c r="K17" s="94">
        <v>0</v>
      </c>
      <c r="L17" s="95">
        <f t="shared" si="1"/>
        <v>35000</v>
      </c>
      <c r="M17" s="92"/>
    </row>
    <row r="18" spans="2:13" ht="21" customHeight="1">
      <c r="B18" s="93">
        <v>14</v>
      </c>
      <c r="C18" s="26" t="s">
        <v>49</v>
      </c>
      <c r="D18" s="94">
        <v>4</v>
      </c>
      <c r="E18" s="94">
        <v>12</v>
      </c>
      <c r="F18" s="94">
        <v>0</v>
      </c>
      <c r="G18" s="94">
        <v>10000</v>
      </c>
      <c r="H18" s="94">
        <v>0</v>
      </c>
      <c r="I18" s="94">
        <v>0</v>
      </c>
      <c r="J18" s="94">
        <f t="shared" si="0"/>
        <v>10000</v>
      </c>
      <c r="K18" s="94">
        <v>0</v>
      </c>
      <c r="L18" s="95">
        <f t="shared" si="1"/>
        <v>10000</v>
      </c>
      <c r="M18" s="92"/>
    </row>
    <row r="19" spans="2:13" ht="21" customHeight="1">
      <c r="B19" s="93">
        <v>15</v>
      </c>
      <c r="C19" s="26" t="s">
        <v>50</v>
      </c>
      <c r="D19" s="94">
        <v>2</v>
      </c>
      <c r="E19" s="94">
        <v>5</v>
      </c>
      <c r="F19" s="94">
        <v>0</v>
      </c>
      <c r="G19" s="94">
        <v>5500</v>
      </c>
      <c r="H19" s="94">
        <v>0</v>
      </c>
      <c r="I19" s="94">
        <v>0</v>
      </c>
      <c r="J19" s="94">
        <f t="shared" si="0"/>
        <v>5500</v>
      </c>
      <c r="K19" s="94">
        <v>0</v>
      </c>
      <c r="L19" s="95">
        <f t="shared" si="1"/>
        <v>5500</v>
      </c>
      <c r="M19" s="92"/>
    </row>
    <row r="20" spans="2:13" ht="21" customHeight="1">
      <c r="B20" s="93">
        <v>16</v>
      </c>
      <c r="C20" s="26" t="s">
        <v>78</v>
      </c>
      <c r="D20" s="98">
        <v>25</v>
      </c>
      <c r="E20" s="98">
        <v>92</v>
      </c>
      <c r="F20" s="94">
        <v>0</v>
      </c>
      <c r="G20" s="94">
        <v>69600</v>
      </c>
      <c r="H20" s="94">
        <v>12050</v>
      </c>
      <c r="I20" s="94">
        <v>0</v>
      </c>
      <c r="J20" s="94">
        <f t="shared" si="0"/>
        <v>81650</v>
      </c>
      <c r="K20" s="94">
        <v>20000</v>
      </c>
      <c r="L20" s="95">
        <f t="shared" si="1"/>
        <v>101650</v>
      </c>
      <c r="M20" s="92"/>
    </row>
    <row r="21" spans="2:13" ht="21" customHeight="1">
      <c r="B21" s="93">
        <v>17</v>
      </c>
      <c r="C21" s="26" t="s">
        <v>79</v>
      </c>
      <c r="D21" s="94">
        <v>3</v>
      </c>
      <c r="E21" s="94">
        <v>15</v>
      </c>
      <c r="F21" s="94">
        <v>0</v>
      </c>
      <c r="G21" s="94">
        <v>2700</v>
      </c>
      <c r="H21" s="94">
        <v>6900</v>
      </c>
      <c r="I21" s="94">
        <v>0</v>
      </c>
      <c r="J21" s="94">
        <f t="shared" si="0"/>
        <v>9600</v>
      </c>
      <c r="K21" s="94">
        <v>21375</v>
      </c>
      <c r="L21" s="95">
        <f t="shared" si="1"/>
        <v>30975</v>
      </c>
      <c r="M21" s="92"/>
    </row>
    <row r="22" spans="2:13" ht="21" customHeight="1">
      <c r="B22" s="93">
        <v>18</v>
      </c>
      <c r="C22" s="26" t="s">
        <v>80</v>
      </c>
      <c r="D22" s="98">
        <v>27</v>
      </c>
      <c r="E22" s="98">
        <v>48</v>
      </c>
      <c r="F22" s="94">
        <v>0</v>
      </c>
      <c r="G22" s="94">
        <v>18000</v>
      </c>
      <c r="H22" s="94">
        <v>1400</v>
      </c>
      <c r="I22" s="94">
        <v>0</v>
      </c>
      <c r="J22" s="94">
        <f t="shared" si="0"/>
        <v>19400</v>
      </c>
      <c r="K22" s="94">
        <v>2600</v>
      </c>
      <c r="L22" s="95">
        <f t="shared" si="1"/>
        <v>22000</v>
      </c>
      <c r="M22" s="92"/>
    </row>
    <row r="23" spans="2:13" ht="21" customHeight="1">
      <c r="B23" s="93">
        <v>19</v>
      </c>
      <c r="C23" s="26" t="s">
        <v>81</v>
      </c>
      <c r="D23" s="94">
        <v>2</v>
      </c>
      <c r="E23" s="94">
        <v>7</v>
      </c>
      <c r="F23" s="94">
        <v>0</v>
      </c>
      <c r="G23" s="94">
        <v>5000</v>
      </c>
      <c r="H23" s="94">
        <v>2000</v>
      </c>
      <c r="I23" s="94">
        <v>0</v>
      </c>
      <c r="J23" s="94">
        <f t="shared" si="0"/>
        <v>7000</v>
      </c>
      <c r="K23" s="94">
        <v>26900</v>
      </c>
      <c r="L23" s="95">
        <f t="shared" si="1"/>
        <v>33900</v>
      </c>
      <c r="M23" s="92"/>
    </row>
    <row r="24" spans="2:13" ht="21" customHeight="1">
      <c r="B24" s="93">
        <v>20</v>
      </c>
      <c r="C24" s="26" t="s">
        <v>82</v>
      </c>
      <c r="D24" s="94">
        <v>5</v>
      </c>
      <c r="E24" s="94">
        <v>20</v>
      </c>
      <c r="F24" s="94">
        <v>0</v>
      </c>
      <c r="G24" s="94">
        <v>13200</v>
      </c>
      <c r="H24" s="94">
        <v>0</v>
      </c>
      <c r="I24" s="94">
        <v>0</v>
      </c>
      <c r="J24" s="94">
        <f t="shared" si="0"/>
        <v>13200</v>
      </c>
      <c r="K24" s="94">
        <v>27700</v>
      </c>
      <c r="L24" s="95">
        <f t="shared" si="1"/>
        <v>40900</v>
      </c>
      <c r="M24" s="92"/>
    </row>
    <row r="25" spans="2:13" ht="21" customHeight="1">
      <c r="B25" s="93">
        <v>21</v>
      </c>
      <c r="C25" s="26" t="s">
        <v>83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f t="shared" si="0"/>
        <v>0</v>
      </c>
      <c r="K25" s="94">
        <v>0</v>
      </c>
      <c r="L25" s="95">
        <f t="shared" si="1"/>
        <v>0</v>
      </c>
      <c r="M25" s="92"/>
    </row>
    <row r="26" spans="2:13" ht="21" customHeight="1">
      <c r="B26" s="93">
        <v>22</v>
      </c>
      <c r="C26" s="26" t="s">
        <v>84</v>
      </c>
      <c r="D26" s="99">
        <v>35</v>
      </c>
      <c r="E26" s="99">
        <v>70</v>
      </c>
      <c r="F26" s="99">
        <v>0</v>
      </c>
      <c r="G26" s="99">
        <v>58790</v>
      </c>
      <c r="H26" s="99">
        <v>19580</v>
      </c>
      <c r="I26" s="99">
        <v>0</v>
      </c>
      <c r="J26" s="94">
        <f t="shared" si="0"/>
        <v>78370</v>
      </c>
      <c r="K26" s="94">
        <v>5000</v>
      </c>
      <c r="L26" s="95">
        <f t="shared" si="1"/>
        <v>83370</v>
      </c>
      <c r="M26" s="92"/>
    </row>
    <row r="27" spans="2:13" ht="21" customHeight="1" thickBot="1">
      <c r="B27" s="93">
        <v>23</v>
      </c>
      <c r="C27" s="28" t="s">
        <v>58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94">
        <f t="shared" si="0"/>
        <v>0</v>
      </c>
      <c r="K27" s="100">
        <v>0</v>
      </c>
      <c r="L27" s="95">
        <f t="shared" si="1"/>
        <v>0</v>
      </c>
      <c r="M27" s="92"/>
    </row>
    <row r="28" spans="2:13" ht="25.5" customHeight="1" thickBot="1">
      <c r="B28" s="29">
        <v>0</v>
      </c>
      <c r="C28" s="101" t="s">
        <v>31</v>
      </c>
      <c r="D28" s="102">
        <f aca="true" t="shared" si="2" ref="D28:L28">SUM(D5:D27)</f>
        <v>1063</v>
      </c>
      <c r="E28" s="102">
        <f t="shared" si="2"/>
        <v>2666</v>
      </c>
      <c r="F28" s="102">
        <f t="shared" si="2"/>
        <v>30000</v>
      </c>
      <c r="G28" s="102">
        <f t="shared" si="2"/>
        <v>755310</v>
      </c>
      <c r="H28" s="102">
        <f t="shared" si="2"/>
        <v>476080</v>
      </c>
      <c r="I28" s="102">
        <f t="shared" si="2"/>
        <v>0</v>
      </c>
      <c r="J28" s="102">
        <f t="shared" si="2"/>
        <v>1261390</v>
      </c>
      <c r="K28" s="102">
        <f t="shared" si="2"/>
        <v>242929</v>
      </c>
      <c r="L28" s="103">
        <f t="shared" si="2"/>
        <v>1504319</v>
      </c>
      <c r="M28" s="92"/>
    </row>
    <row r="29" spans="2:13" ht="19.5" customHeight="1" thickTop="1"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5"/>
    </row>
    <row r="30" spans="2:12" ht="18.75" customHeight="1">
      <c r="B30" s="104"/>
      <c r="C30" s="110" t="s">
        <v>229</v>
      </c>
      <c r="D30" s="110"/>
      <c r="E30" s="110"/>
      <c r="F30" s="110"/>
      <c r="G30" s="110"/>
      <c r="H30" s="110"/>
      <c r="I30" s="110"/>
      <c r="J30" s="110"/>
      <c r="K30" s="110"/>
      <c r="L30" s="110"/>
    </row>
    <row r="31" spans="2:12" ht="18.75" customHeight="1">
      <c r="B31" s="104"/>
      <c r="C31" s="110" t="s">
        <v>230</v>
      </c>
      <c r="D31" s="110"/>
      <c r="E31" s="110"/>
      <c r="F31" s="110"/>
      <c r="G31" s="110"/>
      <c r="H31" s="110"/>
      <c r="I31" s="110"/>
      <c r="J31" s="110"/>
      <c r="K31" s="110"/>
      <c r="L31" s="110"/>
    </row>
  </sheetData>
  <sheetProtection/>
  <mergeCells count="4">
    <mergeCell ref="B1:L1"/>
    <mergeCell ref="B2:L2"/>
    <mergeCell ref="C30:L30"/>
    <mergeCell ref="C31:L31"/>
  </mergeCells>
  <printOptions horizontalCentered="1"/>
  <pageMargins left="0" right="0" top="0.3937007874015748" bottom="0.5905511811023623" header="0" footer="0"/>
  <pageSetup horizontalDpi="300" verticalDpi="3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rightToLeft="1" zoomScalePageLayoutView="0" workbookViewId="0" topLeftCell="A1">
      <selection activeCell="A1" sqref="A1:G1"/>
    </sheetView>
  </sheetViews>
  <sheetFormatPr defaultColWidth="9.140625" defaultRowHeight="15"/>
  <cols>
    <col min="1" max="1" width="7.7109375" style="0" customWidth="1"/>
    <col min="2" max="2" width="16.57421875" style="0" customWidth="1"/>
    <col min="7" max="7" width="20.28125" style="0" customWidth="1"/>
  </cols>
  <sheetData>
    <row r="1" spans="1:7" ht="36.75" customHeight="1">
      <c r="A1" s="151" t="s">
        <v>240</v>
      </c>
      <c r="B1" s="151"/>
      <c r="C1" s="151"/>
      <c r="D1" s="151"/>
      <c r="E1" s="151"/>
      <c r="F1" s="151"/>
      <c r="G1" s="151"/>
    </row>
    <row r="3" spans="1:7" ht="21">
      <c r="A3" s="146" t="s">
        <v>27</v>
      </c>
      <c r="B3" s="147" t="s">
        <v>28</v>
      </c>
      <c r="C3" s="147" t="s">
        <v>29</v>
      </c>
      <c r="D3" s="147"/>
      <c r="E3" s="147"/>
      <c r="F3" s="148" t="s">
        <v>32</v>
      </c>
      <c r="G3" s="149" t="s">
        <v>33</v>
      </c>
    </row>
    <row r="4" spans="1:7" ht="21">
      <c r="A4" s="146"/>
      <c r="B4" s="147"/>
      <c r="C4" s="1" t="s">
        <v>0</v>
      </c>
      <c r="D4" s="1" t="s">
        <v>30</v>
      </c>
      <c r="E4" s="1" t="s">
        <v>31</v>
      </c>
      <c r="F4" s="147"/>
      <c r="G4" s="150"/>
    </row>
    <row r="5" spans="1:7" ht="21">
      <c r="A5" s="7">
        <v>1</v>
      </c>
      <c r="B5" s="7" t="s">
        <v>1</v>
      </c>
      <c r="C5" s="1">
        <v>4</v>
      </c>
      <c r="D5" s="1">
        <v>210</v>
      </c>
      <c r="E5" s="1">
        <f>D5+C5</f>
        <v>214</v>
      </c>
      <c r="F5" s="1">
        <v>3045</v>
      </c>
      <c r="G5" s="2">
        <f>F5*1000/D5</f>
        <v>14500</v>
      </c>
    </row>
    <row r="6" spans="1:7" ht="21">
      <c r="A6" s="7">
        <v>2</v>
      </c>
      <c r="B6" s="4" t="s">
        <v>12</v>
      </c>
      <c r="C6" s="3">
        <v>0</v>
      </c>
      <c r="D6" s="1">
        <v>0</v>
      </c>
      <c r="E6" s="1">
        <f aca="true" t="shared" si="0" ref="E6:E30">D6+C6</f>
        <v>0</v>
      </c>
      <c r="F6" s="1">
        <v>0</v>
      </c>
      <c r="G6" s="2">
        <v>0</v>
      </c>
    </row>
    <row r="7" spans="1:7" ht="21">
      <c r="A7" s="7">
        <v>3</v>
      </c>
      <c r="B7" s="4" t="s">
        <v>13</v>
      </c>
      <c r="C7" s="1">
        <v>1</v>
      </c>
      <c r="D7" s="1">
        <v>100</v>
      </c>
      <c r="E7" s="1">
        <f t="shared" si="0"/>
        <v>101</v>
      </c>
      <c r="F7" s="1">
        <v>1850</v>
      </c>
      <c r="G7" s="2">
        <f aca="true" t="shared" si="1" ref="G7:G29">F7*1000/D7</f>
        <v>18500</v>
      </c>
    </row>
    <row r="8" spans="1:7" ht="21">
      <c r="A8" s="7">
        <v>4</v>
      </c>
      <c r="B8" s="4" t="s">
        <v>2</v>
      </c>
      <c r="C8" s="1">
        <v>15</v>
      </c>
      <c r="D8" s="1">
        <v>722</v>
      </c>
      <c r="E8" s="1">
        <f t="shared" si="0"/>
        <v>737</v>
      </c>
      <c r="F8" s="1">
        <v>4350</v>
      </c>
      <c r="G8" s="2">
        <f t="shared" si="1"/>
        <v>6024.930747922438</v>
      </c>
    </row>
    <row r="9" spans="1:7" ht="21">
      <c r="A9" s="7">
        <v>5</v>
      </c>
      <c r="B9" s="4" t="s">
        <v>3</v>
      </c>
      <c r="C9" s="1">
        <v>2</v>
      </c>
      <c r="D9" s="1">
        <v>150</v>
      </c>
      <c r="E9" s="1">
        <f t="shared" si="0"/>
        <v>152</v>
      </c>
      <c r="F9" s="1">
        <v>1350</v>
      </c>
      <c r="G9" s="2">
        <f t="shared" si="1"/>
        <v>9000</v>
      </c>
    </row>
    <row r="10" spans="1:7" ht="21">
      <c r="A10" s="7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7">
        <v>7</v>
      </c>
      <c r="B11" s="4" t="s">
        <v>5</v>
      </c>
      <c r="C11" s="1">
        <v>0</v>
      </c>
      <c r="D11" s="1">
        <v>190</v>
      </c>
      <c r="E11" s="1">
        <f t="shared" si="0"/>
        <v>190</v>
      </c>
      <c r="F11" s="1">
        <v>430</v>
      </c>
      <c r="G11" s="2">
        <f t="shared" si="1"/>
        <v>2263.157894736842</v>
      </c>
    </row>
    <row r="12" spans="1:7" ht="21">
      <c r="A12" s="7">
        <v>8</v>
      </c>
      <c r="B12" s="4" t="s">
        <v>6</v>
      </c>
      <c r="C12" s="1">
        <v>0</v>
      </c>
      <c r="D12" s="1">
        <v>0</v>
      </c>
      <c r="E12" s="1">
        <f t="shared" si="0"/>
        <v>0</v>
      </c>
      <c r="F12" s="1">
        <v>0</v>
      </c>
      <c r="G12" s="2">
        <v>0</v>
      </c>
    </row>
    <row r="13" spans="1:7" ht="21">
      <c r="A13" s="7">
        <v>9</v>
      </c>
      <c r="B13" s="4" t="s">
        <v>7</v>
      </c>
      <c r="C13" s="1">
        <v>35</v>
      </c>
      <c r="D13" s="1">
        <v>388</v>
      </c>
      <c r="E13" s="1">
        <f t="shared" si="0"/>
        <v>423</v>
      </c>
      <c r="F13" s="1">
        <v>465</v>
      </c>
      <c r="G13" s="2">
        <f t="shared" si="1"/>
        <v>1198.4536082474226</v>
      </c>
    </row>
    <row r="14" spans="1:7" ht="21">
      <c r="A14" s="7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7">
        <v>11</v>
      </c>
      <c r="B15" s="4" t="s">
        <v>14</v>
      </c>
      <c r="C15" s="1">
        <v>7</v>
      </c>
      <c r="D15" s="1">
        <v>240</v>
      </c>
      <c r="E15" s="1">
        <f t="shared" si="0"/>
        <v>247</v>
      </c>
      <c r="F15" s="1">
        <v>4200</v>
      </c>
      <c r="G15" s="2">
        <f t="shared" si="1"/>
        <v>17500</v>
      </c>
    </row>
    <row r="16" spans="1:7" ht="21">
      <c r="A16" s="7">
        <v>12</v>
      </c>
      <c r="B16" s="4" t="s">
        <v>15</v>
      </c>
      <c r="C16" s="1">
        <v>15</v>
      </c>
      <c r="D16" s="1">
        <v>185</v>
      </c>
      <c r="E16" s="1">
        <f t="shared" si="0"/>
        <v>200</v>
      </c>
      <c r="F16" s="1">
        <v>2220</v>
      </c>
      <c r="G16" s="2">
        <f t="shared" si="1"/>
        <v>12000</v>
      </c>
    </row>
    <row r="17" spans="1:7" ht="21">
      <c r="A17" s="7">
        <v>13</v>
      </c>
      <c r="B17" s="4" t="s">
        <v>16</v>
      </c>
      <c r="C17" s="1">
        <v>9</v>
      </c>
      <c r="D17" s="1">
        <v>20</v>
      </c>
      <c r="E17" s="1">
        <f t="shared" si="0"/>
        <v>29</v>
      </c>
      <c r="F17" s="1">
        <v>125</v>
      </c>
      <c r="G17" s="2">
        <f t="shared" si="1"/>
        <v>6250</v>
      </c>
    </row>
    <row r="18" spans="1:7" ht="21">
      <c r="A18" s="7">
        <v>14</v>
      </c>
      <c r="B18" s="4" t="s">
        <v>17</v>
      </c>
      <c r="C18" s="1">
        <v>1</v>
      </c>
      <c r="D18" s="1">
        <v>12</v>
      </c>
      <c r="E18" s="1">
        <f t="shared" si="0"/>
        <v>13</v>
      </c>
      <c r="F18" s="1">
        <v>47</v>
      </c>
      <c r="G18" s="2">
        <f t="shared" si="1"/>
        <v>3916.6666666666665</v>
      </c>
    </row>
    <row r="19" spans="1:7" ht="21">
      <c r="A19" s="7">
        <v>15</v>
      </c>
      <c r="B19" s="4" t="s">
        <v>18</v>
      </c>
      <c r="C19" s="1">
        <v>5</v>
      </c>
      <c r="D19" s="1">
        <v>77</v>
      </c>
      <c r="E19" s="1">
        <f t="shared" si="0"/>
        <v>82</v>
      </c>
      <c r="F19" s="1">
        <v>740.05</v>
      </c>
      <c r="G19" s="2">
        <f t="shared" si="1"/>
        <v>9611.038961038961</v>
      </c>
    </row>
    <row r="20" spans="1:7" ht="21">
      <c r="A20" s="7">
        <v>16</v>
      </c>
      <c r="B20" s="4" t="s">
        <v>9</v>
      </c>
      <c r="C20" s="1">
        <v>1</v>
      </c>
      <c r="D20" s="1">
        <v>0</v>
      </c>
      <c r="E20" s="1">
        <f t="shared" si="0"/>
        <v>1</v>
      </c>
      <c r="F20" s="1">
        <v>0</v>
      </c>
      <c r="G20" s="2">
        <v>0</v>
      </c>
    </row>
    <row r="21" spans="1:7" ht="21">
      <c r="A21" s="7">
        <v>17</v>
      </c>
      <c r="B21" s="4" t="s">
        <v>19</v>
      </c>
      <c r="C21" s="1">
        <v>55</v>
      </c>
      <c r="D21" s="1">
        <v>280</v>
      </c>
      <c r="E21" s="1">
        <f t="shared" si="0"/>
        <v>335</v>
      </c>
      <c r="F21" s="1">
        <v>520</v>
      </c>
      <c r="G21" s="2">
        <f t="shared" si="1"/>
        <v>1857.142857142857</v>
      </c>
    </row>
    <row r="22" spans="1:7" ht="21">
      <c r="A22" s="7">
        <v>18</v>
      </c>
      <c r="B22" s="4" t="s">
        <v>10</v>
      </c>
      <c r="C22" s="1">
        <v>55</v>
      </c>
      <c r="D22" s="1">
        <v>1410</v>
      </c>
      <c r="E22" s="1">
        <f t="shared" si="0"/>
        <v>1465</v>
      </c>
      <c r="F22" s="1">
        <v>20000</v>
      </c>
      <c r="G22" s="2">
        <f t="shared" si="1"/>
        <v>14184.397163120568</v>
      </c>
    </row>
    <row r="23" spans="1:7" ht="21">
      <c r="A23" s="7">
        <v>19</v>
      </c>
      <c r="B23" s="4" t="s">
        <v>20</v>
      </c>
      <c r="C23" s="1">
        <v>0</v>
      </c>
      <c r="D23" s="1">
        <v>14</v>
      </c>
      <c r="E23" s="1">
        <f t="shared" si="0"/>
        <v>14</v>
      </c>
      <c r="F23" s="1">
        <v>60</v>
      </c>
      <c r="G23" s="2">
        <f t="shared" si="1"/>
        <v>4285.714285714285</v>
      </c>
    </row>
    <row r="24" spans="1:7" ht="21">
      <c r="A24" s="7">
        <v>20</v>
      </c>
      <c r="B24" s="4" t="s">
        <v>21</v>
      </c>
      <c r="C24" s="1">
        <v>0.5</v>
      </c>
      <c r="D24" s="1">
        <v>10</v>
      </c>
      <c r="E24" s="1">
        <f t="shared" si="0"/>
        <v>10.5</v>
      </c>
      <c r="F24" s="1">
        <v>150</v>
      </c>
      <c r="G24" s="2">
        <f t="shared" si="1"/>
        <v>15000</v>
      </c>
    </row>
    <row r="25" spans="1:7" ht="21">
      <c r="A25" s="7">
        <v>21</v>
      </c>
      <c r="B25" s="4" t="s">
        <v>22</v>
      </c>
      <c r="C25" s="1">
        <v>0</v>
      </c>
      <c r="D25" s="1">
        <v>20</v>
      </c>
      <c r="E25" s="1">
        <f t="shared" si="0"/>
        <v>20</v>
      </c>
      <c r="F25" s="1">
        <v>18</v>
      </c>
      <c r="G25" s="2">
        <f t="shared" si="1"/>
        <v>900</v>
      </c>
    </row>
    <row r="26" spans="1:7" ht="21">
      <c r="A26" s="7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7">
        <v>23</v>
      </c>
      <c r="B27" s="4" t="s">
        <v>24</v>
      </c>
      <c r="C27" s="1">
        <v>10</v>
      </c>
      <c r="D27" s="1">
        <v>35</v>
      </c>
      <c r="E27" s="1">
        <f t="shared" si="0"/>
        <v>45</v>
      </c>
      <c r="F27" s="1">
        <v>182</v>
      </c>
      <c r="G27" s="2">
        <f t="shared" si="1"/>
        <v>5200</v>
      </c>
    </row>
    <row r="28" spans="1:7" ht="21">
      <c r="A28" s="7">
        <v>24</v>
      </c>
      <c r="B28" s="4" t="s">
        <v>26</v>
      </c>
      <c r="C28" s="1">
        <v>4</v>
      </c>
      <c r="D28" s="1">
        <v>33</v>
      </c>
      <c r="E28" s="1">
        <f t="shared" si="0"/>
        <v>37</v>
      </c>
      <c r="F28" s="1">
        <v>65</v>
      </c>
      <c r="G28" s="2">
        <f t="shared" si="1"/>
        <v>1969.6969696969697</v>
      </c>
    </row>
    <row r="29" spans="1:7" ht="21">
      <c r="A29" s="7">
        <v>25</v>
      </c>
      <c r="B29" s="4" t="s">
        <v>11</v>
      </c>
      <c r="C29" s="1">
        <v>3</v>
      </c>
      <c r="D29" s="1">
        <v>170</v>
      </c>
      <c r="E29" s="1">
        <f t="shared" si="0"/>
        <v>173</v>
      </c>
      <c r="F29" s="1">
        <v>1.3</v>
      </c>
      <c r="G29" s="2">
        <f t="shared" si="1"/>
        <v>7.647058823529412</v>
      </c>
    </row>
    <row r="30" spans="1:7" ht="21">
      <c r="A30" s="7">
        <v>26</v>
      </c>
      <c r="B30" s="4" t="s">
        <v>25</v>
      </c>
      <c r="C30" s="1">
        <v>0</v>
      </c>
      <c r="D30" s="1">
        <v>0</v>
      </c>
      <c r="E30" s="1">
        <f t="shared" si="0"/>
        <v>0</v>
      </c>
      <c r="F30" s="1">
        <v>0</v>
      </c>
      <c r="G30" s="2">
        <v>0</v>
      </c>
    </row>
    <row r="31" spans="1:7" ht="21">
      <c r="A31" s="5"/>
      <c r="B31" s="9" t="s">
        <v>31</v>
      </c>
      <c r="C31" s="1">
        <f>SUM(C5:C30)</f>
        <v>222.5</v>
      </c>
      <c r="D31" s="1">
        <f>SUM(D5:D30)</f>
        <v>4266</v>
      </c>
      <c r="E31" s="1">
        <f>SUM(E5:E30)</f>
        <v>4488.5</v>
      </c>
      <c r="F31" s="1">
        <f>SUM(F5:F30)</f>
        <v>39818.350000000006</v>
      </c>
      <c r="G31" s="5"/>
    </row>
  </sheetData>
  <sheetProtection/>
  <mergeCells count="6">
    <mergeCell ref="A3:A4"/>
    <mergeCell ref="B3:B4"/>
    <mergeCell ref="C3:E3"/>
    <mergeCell ref="F3:F4"/>
    <mergeCell ref="G3:G4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rightToLeft="1" zoomScalePageLayoutView="0" workbookViewId="0" topLeftCell="A1">
      <selection activeCell="A1" sqref="A1:G1"/>
    </sheetView>
  </sheetViews>
  <sheetFormatPr defaultColWidth="9.140625" defaultRowHeight="15"/>
  <cols>
    <col min="1" max="1" width="7.7109375" style="0" customWidth="1"/>
    <col min="2" max="2" width="15.8515625" style="0" customWidth="1"/>
    <col min="7" max="7" width="20.28125" style="0" customWidth="1"/>
  </cols>
  <sheetData>
    <row r="1" spans="1:7" ht="35.25" customHeight="1">
      <c r="A1" s="151" t="s">
        <v>257</v>
      </c>
      <c r="B1" s="151"/>
      <c r="C1" s="151"/>
      <c r="D1" s="151"/>
      <c r="E1" s="151"/>
      <c r="F1" s="151"/>
      <c r="G1" s="151"/>
    </row>
    <row r="3" spans="1:7" ht="21">
      <c r="A3" s="146" t="s">
        <v>27</v>
      </c>
      <c r="B3" s="147" t="s">
        <v>28</v>
      </c>
      <c r="C3" s="147" t="s">
        <v>29</v>
      </c>
      <c r="D3" s="147"/>
      <c r="E3" s="147"/>
      <c r="F3" s="148" t="s">
        <v>32</v>
      </c>
      <c r="G3" s="149" t="s">
        <v>33</v>
      </c>
    </row>
    <row r="4" spans="1:7" ht="21">
      <c r="A4" s="146"/>
      <c r="B4" s="147"/>
      <c r="C4" s="1" t="s">
        <v>0</v>
      </c>
      <c r="D4" s="1" t="s">
        <v>30</v>
      </c>
      <c r="E4" s="1" t="s">
        <v>31</v>
      </c>
      <c r="F4" s="147"/>
      <c r="G4" s="150"/>
    </row>
    <row r="5" spans="1:7" ht="21">
      <c r="A5" s="7">
        <v>1</v>
      </c>
      <c r="B5" s="7" t="s">
        <v>1</v>
      </c>
      <c r="C5" s="1">
        <v>0</v>
      </c>
      <c r="D5" s="1">
        <v>30</v>
      </c>
      <c r="E5" s="1">
        <f>D5+C5</f>
        <v>30</v>
      </c>
      <c r="F5" s="1">
        <v>285</v>
      </c>
      <c r="G5" s="2">
        <f>F5*1000/D5</f>
        <v>9500</v>
      </c>
    </row>
    <row r="6" spans="1:7" ht="21">
      <c r="A6" s="7">
        <v>2</v>
      </c>
      <c r="B6" s="4" t="s">
        <v>12</v>
      </c>
      <c r="C6" s="3">
        <v>0</v>
      </c>
      <c r="D6" s="1">
        <v>0</v>
      </c>
      <c r="E6" s="1">
        <f aca="true" t="shared" si="0" ref="E6:E30">D6+C6</f>
        <v>0</v>
      </c>
      <c r="F6" s="1">
        <v>0</v>
      </c>
      <c r="G6" s="2">
        <v>0</v>
      </c>
    </row>
    <row r="7" spans="1:7" ht="21">
      <c r="A7" s="7">
        <v>3</v>
      </c>
      <c r="B7" s="4" t="s">
        <v>13</v>
      </c>
      <c r="C7" s="1">
        <v>1</v>
      </c>
      <c r="D7" s="1">
        <v>70</v>
      </c>
      <c r="E7" s="1">
        <f t="shared" si="0"/>
        <v>71</v>
      </c>
      <c r="F7" s="1">
        <v>856</v>
      </c>
      <c r="G7" s="2">
        <f aca="true" t="shared" si="1" ref="G7:G29">F7*1000/D7</f>
        <v>12228.57142857143</v>
      </c>
    </row>
    <row r="8" spans="1:7" ht="21">
      <c r="A8" s="7">
        <v>4</v>
      </c>
      <c r="B8" s="4" t="s">
        <v>2</v>
      </c>
      <c r="C8" s="1">
        <v>7</v>
      </c>
      <c r="D8" s="1">
        <v>18</v>
      </c>
      <c r="E8" s="1">
        <f t="shared" si="0"/>
        <v>25</v>
      </c>
      <c r="F8" s="1">
        <v>262</v>
      </c>
      <c r="G8" s="2">
        <f t="shared" si="1"/>
        <v>14555.555555555555</v>
      </c>
    </row>
    <row r="9" spans="1:7" ht="21">
      <c r="A9" s="7">
        <v>5</v>
      </c>
      <c r="B9" s="4" t="s">
        <v>3</v>
      </c>
      <c r="C9" s="1">
        <v>3</v>
      </c>
      <c r="D9" s="1">
        <v>230</v>
      </c>
      <c r="E9" s="1">
        <f t="shared" si="0"/>
        <v>233</v>
      </c>
      <c r="F9" s="1">
        <v>2010</v>
      </c>
      <c r="G9" s="2">
        <f t="shared" si="1"/>
        <v>8739.130434782608</v>
      </c>
    </row>
    <row r="10" spans="1:7" ht="21">
      <c r="A10" s="7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7">
        <v>7</v>
      </c>
      <c r="B11" s="4" t="s">
        <v>5</v>
      </c>
      <c r="C11" s="1">
        <v>31</v>
      </c>
      <c r="D11" s="1">
        <v>850</v>
      </c>
      <c r="E11" s="1">
        <f t="shared" si="0"/>
        <v>881</v>
      </c>
      <c r="F11" s="1">
        <v>595</v>
      </c>
      <c r="G11" s="2">
        <f t="shared" si="1"/>
        <v>700</v>
      </c>
    </row>
    <row r="12" spans="1:7" ht="21">
      <c r="A12" s="7">
        <v>8</v>
      </c>
      <c r="B12" s="4" t="s">
        <v>6</v>
      </c>
      <c r="C12" s="1">
        <v>0</v>
      </c>
      <c r="D12" s="1">
        <v>0</v>
      </c>
      <c r="E12" s="1">
        <f t="shared" si="0"/>
        <v>0</v>
      </c>
      <c r="F12" s="1">
        <v>0</v>
      </c>
      <c r="G12" s="2">
        <v>0</v>
      </c>
    </row>
    <row r="13" spans="1:7" ht="21">
      <c r="A13" s="7">
        <v>9</v>
      </c>
      <c r="B13" s="4" t="s">
        <v>7</v>
      </c>
      <c r="C13" s="1">
        <v>5</v>
      </c>
      <c r="D13" s="1">
        <v>50</v>
      </c>
      <c r="E13" s="1">
        <f t="shared" si="0"/>
        <v>55</v>
      </c>
      <c r="F13" s="1">
        <v>75</v>
      </c>
      <c r="G13" s="2">
        <f t="shared" si="1"/>
        <v>1500</v>
      </c>
    </row>
    <row r="14" spans="1:7" ht="21">
      <c r="A14" s="7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7">
        <v>11</v>
      </c>
      <c r="B15" s="4" t="s">
        <v>14</v>
      </c>
      <c r="C15" s="1">
        <v>5</v>
      </c>
      <c r="D15" s="1">
        <v>120</v>
      </c>
      <c r="E15" s="1">
        <f t="shared" si="0"/>
        <v>125</v>
      </c>
      <c r="F15" s="1">
        <v>1500</v>
      </c>
      <c r="G15" s="2">
        <f t="shared" si="1"/>
        <v>12500</v>
      </c>
    </row>
    <row r="16" spans="1:7" ht="21">
      <c r="A16" s="7">
        <v>12</v>
      </c>
      <c r="B16" s="4" t="s">
        <v>15</v>
      </c>
      <c r="C16" s="1">
        <v>0</v>
      </c>
      <c r="D16" s="1">
        <v>86</v>
      </c>
      <c r="E16" s="1">
        <f t="shared" si="0"/>
        <v>86</v>
      </c>
      <c r="F16" s="1">
        <v>500</v>
      </c>
      <c r="G16" s="2">
        <f t="shared" si="1"/>
        <v>5813.953488372093</v>
      </c>
    </row>
    <row r="17" spans="1:7" ht="21">
      <c r="A17" s="7">
        <v>13</v>
      </c>
      <c r="B17" s="4" t="s">
        <v>16</v>
      </c>
      <c r="C17" s="1">
        <v>2</v>
      </c>
      <c r="D17" s="1">
        <v>150</v>
      </c>
      <c r="E17" s="1">
        <f t="shared" si="0"/>
        <v>152</v>
      </c>
      <c r="F17" s="1">
        <v>900</v>
      </c>
      <c r="G17" s="2">
        <f t="shared" si="1"/>
        <v>6000</v>
      </c>
    </row>
    <row r="18" spans="1:7" ht="21">
      <c r="A18" s="7">
        <v>14</v>
      </c>
      <c r="B18" s="4" t="s">
        <v>17</v>
      </c>
      <c r="C18" s="1">
        <v>0</v>
      </c>
      <c r="D18" s="1">
        <v>200</v>
      </c>
      <c r="E18" s="1">
        <f t="shared" si="0"/>
        <v>200</v>
      </c>
      <c r="F18" s="1">
        <v>1180</v>
      </c>
      <c r="G18" s="2">
        <f t="shared" si="1"/>
        <v>5900</v>
      </c>
    </row>
    <row r="19" spans="1:7" ht="21">
      <c r="A19" s="7">
        <v>15</v>
      </c>
      <c r="B19" s="4" t="s">
        <v>18</v>
      </c>
      <c r="C19" s="1">
        <v>1</v>
      </c>
      <c r="D19" s="1">
        <v>70</v>
      </c>
      <c r="E19" s="1">
        <f t="shared" si="0"/>
        <v>71</v>
      </c>
      <c r="F19" s="1">
        <v>595</v>
      </c>
      <c r="G19" s="2">
        <f t="shared" si="1"/>
        <v>8500</v>
      </c>
    </row>
    <row r="20" spans="1:7" ht="21">
      <c r="A20" s="7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>
        <v>0</v>
      </c>
      <c r="G20" s="2">
        <v>0</v>
      </c>
    </row>
    <row r="21" spans="1:7" ht="21">
      <c r="A21" s="7">
        <v>17</v>
      </c>
      <c r="B21" s="4" t="s">
        <v>19</v>
      </c>
      <c r="C21" s="1">
        <v>0</v>
      </c>
      <c r="D21" s="1">
        <v>4</v>
      </c>
      <c r="E21" s="1">
        <f t="shared" si="0"/>
        <v>4</v>
      </c>
      <c r="F21" s="1">
        <v>0</v>
      </c>
      <c r="G21" s="2">
        <f t="shared" si="1"/>
        <v>0</v>
      </c>
    </row>
    <row r="22" spans="1:7" ht="21">
      <c r="A22" s="7">
        <v>18</v>
      </c>
      <c r="B22" s="4" t="s">
        <v>10</v>
      </c>
      <c r="C22" s="1">
        <v>120</v>
      </c>
      <c r="D22" s="1">
        <v>430</v>
      </c>
      <c r="E22" s="1">
        <f t="shared" si="0"/>
        <v>550</v>
      </c>
      <c r="F22" s="1">
        <v>3050</v>
      </c>
      <c r="G22" s="2">
        <f t="shared" si="1"/>
        <v>7093.023255813953</v>
      </c>
    </row>
    <row r="23" spans="1:7" ht="21">
      <c r="A23" s="7">
        <v>19</v>
      </c>
      <c r="B23" s="4" t="s">
        <v>20</v>
      </c>
      <c r="C23" s="1">
        <v>0</v>
      </c>
      <c r="D23" s="1">
        <v>0</v>
      </c>
      <c r="E23" s="1">
        <f t="shared" si="0"/>
        <v>0</v>
      </c>
      <c r="F23" s="1">
        <v>0</v>
      </c>
      <c r="G23" s="2">
        <v>0</v>
      </c>
    </row>
    <row r="24" spans="1:7" ht="21">
      <c r="A24" s="7">
        <v>20</v>
      </c>
      <c r="B24" s="4" t="s">
        <v>21</v>
      </c>
      <c r="C24" s="1">
        <v>0</v>
      </c>
      <c r="D24" s="1">
        <v>0</v>
      </c>
      <c r="E24" s="1">
        <f t="shared" si="0"/>
        <v>0</v>
      </c>
      <c r="F24" s="1">
        <v>0</v>
      </c>
      <c r="G24" s="2">
        <v>0</v>
      </c>
    </row>
    <row r="25" spans="1:7" ht="21">
      <c r="A25" s="7">
        <v>21</v>
      </c>
      <c r="B25" s="4" t="s">
        <v>22</v>
      </c>
      <c r="C25" s="1">
        <v>90</v>
      </c>
      <c r="D25" s="1">
        <v>85</v>
      </c>
      <c r="E25" s="1">
        <f t="shared" si="0"/>
        <v>175</v>
      </c>
      <c r="F25" s="1">
        <v>85</v>
      </c>
      <c r="G25" s="2">
        <f t="shared" si="1"/>
        <v>1000</v>
      </c>
    </row>
    <row r="26" spans="1:7" ht="21">
      <c r="A26" s="7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7">
        <v>23</v>
      </c>
      <c r="B27" s="4" t="s">
        <v>24</v>
      </c>
      <c r="C27" s="1">
        <v>30</v>
      </c>
      <c r="D27" s="1">
        <v>45</v>
      </c>
      <c r="E27" s="1">
        <f t="shared" si="0"/>
        <v>75</v>
      </c>
      <c r="F27" s="1">
        <v>185</v>
      </c>
      <c r="G27" s="2">
        <f t="shared" si="1"/>
        <v>4111.111111111111</v>
      </c>
    </row>
    <row r="28" spans="1:7" ht="21">
      <c r="A28" s="7">
        <v>24</v>
      </c>
      <c r="B28" s="4" t="s">
        <v>26</v>
      </c>
      <c r="C28" s="1">
        <v>4</v>
      </c>
      <c r="D28" s="1">
        <v>7</v>
      </c>
      <c r="E28" s="1">
        <f t="shared" si="0"/>
        <v>11</v>
      </c>
      <c r="F28" s="1">
        <v>9.5</v>
      </c>
      <c r="G28" s="2">
        <f t="shared" si="1"/>
        <v>1357.142857142857</v>
      </c>
    </row>
    <row r="29" spans="1:7" ht="21">
      <c r="A29" s="7">
        <v>25</v>
      </c>
      <c r="B29" s="4" t="s">
        <v>11</v>
      </c>
      <c r="C29" s="1">
        <v>4</v>
      </c>
      <c r="D29" s="1">
        <v>61.5</v>
      </c>
      <c r="E29" s="1">
        <f t="shared" si="0"/>
        <v>65.5</v>
      </c>
      <c r="F29" s="1">
        <v>0.25</v>
      </c>
      <c r="G29" s="2">
        <f t="shared" si="1"/>
        <v>4.065040650406504</v>
      </c>
    </row>
    <row r="30" spans="1:7" ht="21">
      <c r="A30" s="7">
        <v>26</v>
      </c>
      <c r="B30" s="4" t="s">
        <v>25</v>
      </c>
      <c r="C30" s="1">
        <v>0</v>
      </c>
      <c r="D30" s="1">
        <v>0</v>
      </c>
      <c r="E30" s="1">
        <f t="shared" si="0"/>
        <v>0</v>
      </c>
      <c r="F30" s="1">
        <v>0</v>
      </c>
      <c r="G30" s="2">
        <v>0</v>
      </c>
    </row>
    <row r="31" spans="1:7" ht="21">
      <c r="A31" s="5"/>
      <c r="B31" s="9" t="s">
        <v>31</v>
      </c>
      <c r="C31" s="1">
        <f>SUM(C5:C30)</f>
        <v>303</v>
      </c>
      <c r="D31" s="1">
        <f>SUM(D5:D30)</f>
        <v>2506.5</v>
      </c>
      <c r="E31" s="1">
        <f>SUM(E5:E30)</f>
        <v>2809.5</v>
      </c>
      <c r="F31" s="1">
        <f>SUM(F5:F30)</f>
        <v>12087.75</v>
      </c>
      <c r="G31" s="5"/>
    </row>
  </sheetData>
  <sheetProtection/>
  <mergeCells count="6">
    <mergeCell ref="A3:A4"/>
    <mergeCell ref="B3:B4"/>
    <mergeCell ref="C3:E3"/>
    <mergeCell ref="F3:F4"/>
    <mergeCell ref="G3:G4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rightToLeft="1" zoomScalePageLayoutView="0" workbookViewId="0" topLeftCell="A1">
      <selection activeCell="A1" sqref="A1:G1"/>
    </sheetView>
  </sheetViews>
  <sheetFormatPr defaultColWidth="9.140625" defaultRowHeight="15"/>
  <cols>
    <col min="1" max="1" width="7.7109375" style="0" customWidth="1"/>
    <col min="2" max="2" width="16.8515625" style="0" customWidth="1"/>
    <col min="7" max="7" width="20.28125" style="0" customWidth="1"/>
  </cols>
  <sheetData>
    <row r="1" spans="1:7" ht="38.25" customHeight="1">
      <c r="A1" s="151" t="s">
        <v>256</v>
      </c>
      <c r="B1" s="151"/>
      <c r="C1" s="151"/>
      <c r="D1" s="151"/>
      <c r="E1" s="151"/>
      <c r="F1" s="151"/>
      <c r="G1" s="151"/>
    </row>
    <row r="3" spans="1:7" ht="21">
      <c r="A3" s="146" t="s">
        <v>27</v>
      </c>
      <c r="B3" s="147" t="s">
        <v>28</v>
      </c>
      <c r="C3" s="147" t="s">
        <v>29</v>
      </c>
      <c r="D3" s="147"/>
      <c r="E3" s="147"/>
      <c r="F3" s="148" t="s">
        <v>32</v>
      </c>
      <c r="G3" s="149" t="s">
        <v>33</v>
      </c>
    </row>
    <row r="4" spans="1:7" ht="21">
      <c r="A4" s="146"/>
      <c r="B4" s="147"/>
      <c r="C4" s="1" t="s">
        <v>0</v>
      </c>
      <c r="D4" s="1" t="s">
        <v>30</v>
      </c>
      <c r="E4" s="1" t="s">
        <v>31</v>
      </c>
      <c r="F4" s="147"/>
      <c r="G4" s="150"/>
    </row>
    <row r="5" spans="1:7" ht="21">
      <c r="A5" s="7">
        <v>1</v>
      </c>
      <c r="B5" s="7" t="s">
        <v>1</v>
      </c>
      <c r="C5" s="1">
        <v>0</v>
      </c>
      <c r="D5" s="1">
        <v>0</v>
      </c>
      <c r="E5" s="1">
        <v>0</v>
      </c>
      <c r="F5" s="1">
        <v>0</v>
      </c>
      <c r="G5" s="2">
        <v>0</v>
      </c>
    </row>
    <row r="6" spans="1:7" ht="21">
      <c r="A6" s="7">
        <v>2</v>
      </c>
      <c r="B6" s="4" t="s">
        <v>12</v>
      </c>
      <c r="C6" s="3">
        <v>0</v>
      </c>
      <c r="D6" s="1">
        <v>0</v>
      </c>
      <c r="E6" s="1">
        <v>0</v>
      </c>
      <c r="F6" s="1">
        <v>0</v>
      </c>
      <c r="G6" s="2">
        <v>0</v>
      </c>
    </row>
    <row r="7" spans="1:7" ht="21">
      <c r="A7" s="7">
        <v>3</v>
      </c>
      <c r="B7" s="4" t="s">
        <v>13</v>
      </c>
      <c r="C7" s="1">
        <v>0</v>
      </c>
      <c r="D7" s="1">
        <v>0</v>
      </c>
      <c r="E7" s="1">
        <v>0</v>
      </c>
      <c r="F7" s="1">
        <v>0</v>
      </c>
      <c r="G7" s="2">
        <v>0</v>
      </c>
    </row>
    <row r="8" spans="1:7" ht="21">
      <c r="A8" s="7">
        <v>4</v>
      </c>
      <c r="B8" s="4" t="s">
        <v>2</v>
      </c>
      <c r="C8" s="1">
        <v>0</v>
      </c>
      <c r="D8" s="1">
        <v>0</v>
      </c>
      <c r="E8" s="1">
        <v>0</v>
      </c>
      <c r="F8" s="1">
        <v>0</v>
      </c>
      <c r="G8" s="2">
        <v>0</v>
      </c>
    </row>
    <row r="9" spans="1:7" ht="21">
      <c r="A9" s="7">
        <v>5</v>
      </c>
      <c r="B9" s="4" t="s">
        <v>3</v>
      </c>
      <c r="C9" s="1">
        <v>1</v>
      </c>
      <c r="D9" s="1">
        <v>2</v>
      </c>
      <c r="E9" s="1">
        <v>3</v>
      </c>
      <c r="F9" s="1">
        <v>18</v>
      </c>
      <c r="G9" s="2">
        <f>F9*1000/D9</f>
        <v>9000</v>
      </c>
    </row>
    <row r="10" spans="1:7" ht="21">
      <c r="A10" s="7">
        <v>6</v>
      </c>
      <c r="B10" s="4" t="s">
        <v>4</v>
      </c>
      <c r="C10" s="1">
        <v>0</v>
      </c>
      <c r="D10" s="1">
        <v>0</v>
      </c>
      <c r="E10" s="1">
        <v>0</v>
      </c>
      <c r="F10" s="1">
        <v>0</v>
      </c>
      <c r="G10" s="2">
        <v>0</v>
      </c>
    </row>
    <row r="11" spans="1:7" ht="21">
      <c r="A11" s="7">
        <v>7</v>
      </c>
      <c r="B11" s="4" t="s">
        <v>5</v>
      </c>
      <c r="C11" s="1">
        <v>0</v>
      </c>
      <c r="D11" s="1">
        <v>12</v>
      </c>
      <c r="E11" s="1">
        <v>12</v>
      </c>
      <c r="F11" s="1">
        <v>21.6</v>
      </c>
      <c r="G11" s="2">
        <f>F11*1000/D11</f>
        <v>1800</v>
      </c>
    </row>
    <row r="12" spans="1:7" ht="21">
      <c r="A12" s="7">
        <v>8</v>
      </c>
      <c r="B12" s="4" t="s">
        <v>6</v>
      </c>
      <c r="C12" s="1">
        <v>0</v>
      </c>
      <c r="D12" s="1">
        <v>0</v>
      </c>
      <c r="E12" s="1">
        <v>0</v>
      </c>
      <c r="F12" s="1">
        <v>0</v>
      </c>
      <c r="G12" s="2">
        <v>0</v>
      </c>
    </row>
    <row r="13" spans="1:7" ht="21">
      <c r="A13" s="7">
        <v>9</v>
      </c>
      <c r="B13" s="4" t="s">
        <v>7</v>
      </c>
      <c r="C13" s="1">
        <v>0</v>
      </c>
      <c r="D13" s="1">
        <v>1</v>
      </c>
      <c r="E13" s="1">
        <v>1</v>
      </c>
      <c r="F13" s="1">
        <v>0.9</v>
      </c>
      <c r="G13" s="2">
        <f>F13*1000/D13</f>
        <v>900</v>
      </c>
    </row>
    <row r="14" spans="1:7" ht="21">
      <c r="A14" s="7">
        <v>10</v>
      </c>
      <c r="B14" s="4" t="s">
        <v>8</v>
      </c>
      <c r="C14" s="1">
        <v>0</v>
      </c>
      <c r="D14" s="1">
        <v>0</v>
      </c>
      <c r="E14" s="1">
        <v>0</v>
      </c>
      <c r="F14" s="1">
        <v>0</v>
      </c>
      <c r="G14" s="2">
        <v>0</v>
      </c>
    </row>
    <row r="15" spans="1:7" ht="21">
      <c r="A15" s="7">
        <v>11</v>
      </c>
      <c r="B15" s="4" t="s">
        <v>14</v>
      </c>
      <c r="C15" s="1">
        <v>0</v>
      </c>
      <c r="D15" s="1">
        <v>0</v>
      </c>
      <c r="E15" s="1">
        <v>0</v>
      </c>
      <c r="F15" s="1">
        <v>0</v>
      </c>
      <c r="G15" s="2">
        <v>0</v>
      </c>
    </row>
    <row r="16" spans="1:7" ht="21">
      <c r="A16" s="7">
        <v>12</v>
      </c>
      <c r="B16" s="4" t="s">
        <v>15</v>
      </c>
      <c r="C16" s="1">
        <v>2</v>
      </c>
      <c r="D16" s="1">
        <v>5</v>
      </c>
      <c r="E16" s="1">
        <v>7</v>
      </c>
      <c r="F16" s="1">
        <v>35</v>
      </c>
      <c r="G16" s="2">
        <f>F16*1000/D16</f>
        <v>7000</v>
      </c>
    </row>
    <row r="17" spans="1:7" ht="21">
      <c r="A17" s="7">
        <v>13</v>
      </c>
      <c r="B17" s="4" t="s">
        <v>16</v>
      </c>
      <c r="C17" s="1">
        <v>0</v>
      </c>
      <c r="D17" s="1">
        <v>0</v>
      </c>
      <c r="E17" s="1">
        <v>0</v>
      </c>
      <c r="F17" s="1">
        <v>0</v>
      </c>
      <c r="G17" s="2">
        <v>0</v>
      </c>
    </row>
    <row r="18" spans="1:7" ht="21">
      <c r="A18" s="7">
        <v>14</v>
      </c>
      <c r="B18" s="4" t="s">
        <v>17</v>
      </c>
      <c r="C18" s="1">
        <v>0</v>
      </c>
      <c r="D18" s="1">
        <v>0</v>
      </c>
      <c r="E18" s="1">
        <v>0</v>
      </c>
      <c r="F18" s="1">
        <v>0</v>
      </c>
      <c r="G18" s="2">
        <v>0</v>
      </c>
    </row>
    <row r="19" spans="1:7" ht="21">
      <c r="A19" s="7">
        <v>15</v>
      </c>
      <c r="B19" s="4" t="s">
        <v>18</v>
      </c>
      <c r="C19" s="1">
        <v>0</v>
      </c>
      <c r="D19" s="1">
        <v>0</v>
      </c>
      <c r="E19" s="1">
        <v>0</v>
      </c>
      <c r="F19" s="1">
        <v>0</v>
      </c>
      <c r="G19" s="2">
        <v>0</v>
      </c>
    </row>
    <row r="20" spans="1:7" ht="21">
      <c r="A20" s="7">
        <v>16</v>
      </c>
      <c r="B20" s="4" t="s">
        <v>9</v>
      </c>
      <c r="C20" s="1">
        <v>0</v>
      </c>
      <c r="D20" s="1">
        <v>0</v>
      </c>
      <c r="E20" s="1">
        <v>0</v>
      </c>
      <c r="F20" s="1">
        <v>0</v>
      </c>
      <c r="G20" s="2">
        <v>0</v>
      </c>
    </row>
    <row r="21" spans="1:7" ht="21">
      <c r="A21" s="7">
        <v>17</v>
      </c>
      <c r="B21" s="4" t="s">
        <v>19</v>
      </c>
      <c r="C21" s="1">
        <v>44</v>
      </c>
      <c r="D21" s="1">
        <v>195</v>
      </c>
      <c r="E21" s="1">
        <v>239</v>
      </c>
      <c r="F21" s="1">
        <v>195</v>
      </c>
      <c r="G21" s="2">
        <f>F21*1000/D21</f>
        <v>1000</v>
      </c>
    </row>
    <row r="22" spans="1:7" ht="21">
      <c r="A22" s="7">
        <v>18</v>
      </c>
      <c r="B22" s="4" t="s">
        <v>10</v>
      </c>
      <c r="C22" s="1">
        <v>50</v>
      </c>
      <c r="D22" s="1">
        <v>135</v>
      </c>
      <c r="E22" s="1">
        <v>185</v>
      </c>
      <c r="F22" s="1">
        <v>945</v>
      </c>
      <c r="G22" s="2">
        <f>F22*1000/D22</f>
        <v>7000</v>
      </c>
    </row>
    <row r="23" spans="1:7" ht="21">
      <c r="A23" s="7">
        <v>19</v>
      </c>
      <c r="B23" s="4" t="s">
        <v>20</v>
      </c>
      <c r="C23" s="1">
        <v>0</v>
      </c>
      <c r="D23" s="1">
        <v>0</v>
      </c>
      <c r="E23" s="1">
        <v>0</v>
      </c>
      <c r="F23" s="1">
        <v>0</v>
      </c>
      <c r="G23" s="2">
        <v>0</v>
      </c>
    </row>
    <row r="24" spans="1:7" ht="21">
      <c r="A24" s="7">
        <v>20</v>
      </c>
      <c r="B24" s="4" t="s">
        <v>21</v>
      </c>
      <c r="C24" s="1">
        <v>0</v>
      </c>
      <c r="D24" s="1">
        <v>0</v>
      </c>
      <c r="E24" s="1">
        <v>0</v>
      </c>
      <c r="F24" s="1">
        <v>0</v>
      </c>
      <c r="G24" s="2">
        <v>0</v>
      </c>
    </row>
    <row r="25" spans="1:7" ht="21">
      <c r="A25" s="7">
        <v>21</v>
      </c>
      <c r="B25" s="4" t="s">
        <v>22</v>
      </c>
      <c r="C25" s="1">
        <v>60</v>
      </c>
      <c r="D25" s="1">
        <v>36</v>
      </c>
      <c r="E25" s="1">
        <v>96</v>
      </c>
      <c r="F25" s="1">
        <v>36</v>
      </c>
      <c r="G25" s="2">
        <f>F25*1000/D25</f>
        <v>1000</v>
      </c>
    </row>
    <row r="26" spans="1:7" ht="21">
      <c r="A26" s="7">
        <v>22</v>
      </c>
      <c r="B26" s="4" t="s">
        <v>23</v>
      </c>
      <c r="C26" s="1">
        <v>150</v>
      </c>
      <c r="D26" s="1">
        <v>195</v>
      </c>
      <c r="E26" s="1">
        <v>345</v>
      </c>
      <c r="F26" s="1">
        <v>111</v>
      </c>
      <c r="G26" s="2">
        <f>F26*1000/D26</f>
        <v>569.2307692307693</v>
      </c>
    </row>
    <row r="27" spans="1:7" ht="21">
      <c r="A27" s="7">
        <v>23</v>
      </c>
      <c r="B27" s="4" t="s">
        <v>24</v>
      </c>
      <c r="C27" s="1">
        <v>0</v>
      </c>
      <c r="D27" s="1">
        <v>7</v>
      </c>
      <c r="E27" s="1">
        <v>7</v>
      </c>
      <c r="F27" s="1">
        <v>35</v>
      </c>
      <c r="G27" s="2">
        <f>F27*1000/D27</f>
        <v>5000</v>
      </c>
    </row>
    <row r="28" spans="1:7" ht="21">
      <c r="A28" s="7">
        <v>24</v>
      </c>
      <c r="B28" s="4" t="s">
        <v>26</v>
      </c>
      <c r="C28" s="1">
        <v>0</v>
      </c>
      <c r="D28" s="1">
        <v>0</v>
      </c>
      <c r="E28" s="1">
        <v>0</v>
      </c>
      <c r="F28" s="1">
        <v>0</v>
      </c>
      <c r="G28" s="2">
        <v>0</v>
      </c>
    </row>
    <row r="29" spans="1:7" ht="21">
      <c r="A29" s="7">
        <v>25</v>
      </c>
      <c r="B29" s="4" t="s">
        <v>11</v>
      </c>
      <c r="C29" s="1">
        <v>0</v>
      </c>
      <c r="D29" s="1">
        <v>25</v>
      </c>
      <c r="E29" s="1">
        <v>25</v>
      </c>
      <c r="F29" s="1">
        <v>0.11</v>
      </c>
      <c r="G29" s="2">
        <f>F29*1000/D29</f>
        <v>4.4</v>
      </c>
    </row>
    <row r="30" spans="1:7" ht="21">
      <c r="A30" s="7">
        <v>26</v>
      </c>
      <c r="B30" s="4" t="s">
        <v>25</v>
      </c>
      <c r="C30" s="1">
        <v>0</v>
      </c>
      <c r="D30" s="1">
        <v>5</v>
      </c>
      <c r="E30" s="1">
        <v>5</v>
      </c>
      <c r="F30" s="1">
        <v>10</v>
      </c>
      <c r="G30" s="2">
        <f>F30*1000/D30</f>
        <v>2000</v>
      </c>
    </row>
    <row r="31" spans="1:7" ht="21">
      <c r="A31" s="5"/>
      <c r="B31" s="9" t="s">
        <v>31</v>
      </c>
      <c r="C31" s="1">
        <f>SUM(C4:C30)</f>
        <v>307</v>
      </c>
      <c r="D31" s="1">
        <f>SUM(D4:D30)</f>
        <v>618</v>
      </c>
      <c r="E31" s="1">
        <f>SUM(E4:E30)</f>
        <v>925</v>
      </c>
      <c r="F31" s="1">
        <f>SUM(F4:F30)</f>
        <v>1407.61</v>
      </c>
      <c r="G31" s="5"/>
    </row>
  </sheetData>
  <sheetProtection/>
  <mergeCells count="6">
    <mergeCell ref="A3:A4"/>
    <mergeCell ref="B3:B4"/>
    <mergeCell ref="C3:E3"/>
    <mergeCell ref="F3:F4"/>
    <mergeCell ref="G3:G4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1"/>
  <sheetViews>
    <sheetView rightToLeft="1" zoomScalePageLayoutView="0" workbookViewId="0" topLeftCell="A1">
      <selection activeCell="A1" sqref="A1:G1"/>
    </sheetView>
  </sheetViews>
  <sheetFormatPr defaultColWidth="9.140625" defaultRowHeight="15"/>
  <cols>
    <col min="1" max="1" width="7.7109375" style="0" customWidth="1"/>
    <col min="2" max="2" width="18.421875" style="0" customWidth="1"/>
    <col min="7" max="7" width="20.28125" style="0" customWidth="1"/>
  </cols>
  <sheetData>
    <row r="1" spans="1:7" ht="35.25" customHeight="1">
      <c r="A1" s="151" t="s">
        <v>255</v>
      </c>
      <c r="B1" s="151"/>
      <c r="C1" s="151"/>
      <c r="D1" s="151"/>
      <c r="E1" s="151"/>
      <c r="F1" s="151"/>
      <c r="G1" s="151"/>
    </row>
    <row r="3" spans="1:7" ht="21">
      <c r="A3" s="146" t="s">
        <v>27</v>
      </c>
      <c r="B3" s="147" t="s">
        <v>28</v>
      </c>
      <c r="C3" s="147" t="s">
        <v>29</v>
      </c>
      <c r="D3" s="147"/>
      <c r="E3" s="147"/>
      <c r="F3" s="148" t="s">
        <v>32</v>
      </c>
      <c r="G3" s="149" t="s">
        <v>33</v>
      </c>
    </row>
    <row r="4" spans="1:7" ht="21">
      <c r="A4" s="146"/>
      <c r="B4" s="147"/>
      <c r="C4" s="1" t="s">
        <v>0</v>
      </c>
      <c r="D4" s="1" t="s">
        <v>30</v>
      </c>
      <c r="E4" s="1" t="s">
        <v>31</v>
      </c>
      <c r="F4" s="147"/>
      <c r="G4" s="150"/>
    </row>
    <row r="5" spans="1:7" ht="21">
      <c r="A5" s="7">
        <v>1</v>
      </c>
      <c r="B5" s="7" t="s">
        <v>1</v>
      </c>
      <c r="C5" s="1">
        <v>0</v>
      </c>
      <c r="D5" s="1">
        <v>0</v>
      </c>
      <c r="E5" s="1">
        <f>D5+C5</f>
        <v>0</v>
      </c>
      <c r="F5" s="1">
        <v>0</v>
      </c>
      <c r="G5" s="2">
        <v>0</v>
      </c>
    </row>
    <row r="6" spans="1:7" ht="21">
      <c r="A6" s="7">
        <v>2</v>
      </c>
      <c r="B6" s="4" t="s">
        <v>12</v>
      </c>
      <c r="C6" s="3">
        <v>0</v>
      </c>
      <c r="D6" s="1">
        <v>0</v>
      </c>
      <c r="E6" s="1">
        <f aca="true" t="shared" si="0" ref="E6:E30">D6+C6</f>
        <v>0</v>
      </c>
      <c r="F6" s="1">
        <v>0</v>
      </c>
      <c r="G6" s="2">
        <v>0</v>
      </c>
    </row>
    <row r="7" spans="1:7" ht="21">
      <c r="A7" s="7">
        <v>3</v>
      </c>
      <c r="B7" s="4" t="s">
        <v>13</v>
      </c>
      <c r="C7" s="1">
        <v>0</v>
      </c>
      <c r="D7" s="1">
        <v>0</v>
      </c>
      <c r="E7" s="1">
        <f t="shared" si="0"/>
        <v>0</v>
      </c>
      <c r="F7" s="1">
        <v>0</v>
      </c>
      <c r="G7" s="2">
        <v>0</v>
      </c>
    </row>
    <row r="8" spans="1:7" ht="21">
      <c r="A8" s="7">
        <v>4</v>
      </c>
      <c r="B8" s="4" t="s">
        <v>2</v>
      </c>
      <c r="C8" s="1">
        <v>0</v>
      </c>
      <c r="D8" s="1">
        <v>0</v>
      </c>
      <c r="E8" s="1">
        <f t="shared" si="0"/>
        <v>0</v>
      </c>
      <c r="F8" s="1">
        <v>0</v>
      </c>
      <c r="G8" s="2">
        <v>0</v>
      </c>
    </row>
    <row r="9" spans="1:7" ht="21">
      <c r="A9" s="7">
        <v>5</v>
      </c>
      <c r="B9" s="4" t="s">
        <v>3</v>
      </c>
      <c r="C9" s="1">
        <v>2</v>
      </c>
      <c r="D9" s="1">
        <v>12</v>
      </c>
      <c r="E9" s="1">
        <f t="shared" si="0"/>
        <v>14</v>
      </c>
      <c r="F9" s="1">
        <v>96</v>
      </c>
      <c r="G9" s="2">
        <f>F9*1000/D9</f>
        <v>8000</v>
      </c>
    </row>
    <row r="10" spans="1:7" ht="21">
      <c r="A10" s="7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7">
        <v>7</v>
      </c>
      <c r="B11" s="4" t="s">
        <v>5</v>
      </c>
      <c r="C11" s="1">
        <v>5</v>
      </c>
      <c r="D11" s="1">
        <v>350</v>
      </c>
      <c r="E11" s="1">
        <f t="shared" si="0"/>
        <v>355</v>
      </c>
      <c r="F11" s="1">
        <v>577.5</v>
      </c>
      <c r="G11" s="2">
        <f>F11*1000/D11</f>
        <v>1650</v>
      </c>
    </row>
    <row r="12" spans="1:7" ht="21">
      <c r="A12" s="7">
        <v>8</v>
      </c>
      <c r="B12" s="4" t="s">
        <v>6</v>
      </c>
      <c r="C12" s="1">
        <v>0</v>
      </c>
      <c r="D12" s="1">
        <v>0</v>
      </c>
      <c r="E12" s="1">
        <f t="shared" si="0"/>
        <v>0</v>
      </c>
      <c r="F12" s="1">
        <v>0</v>
      </c>
      <c r="G12" s="2">
        <v>0</v>
      </c>
    </row>
    <row r="13" spans="1:7" ht="21">
      <c r="A13" s="7">
        <v>9</v>
      </c>
      <c r="B13" s="4" t="s">
        <v>7</v>
      </c>
      <c r="C13" s="1">
        <v>5</v>
      </c>
      <c r="D13" s="1">
        <v>150</v>
      </c>
      <c r="E13" s="1">
        <f t="shared" si="0"/>
        <v>155</v>
      </c>
      <c r="F13" s="1">
        <v>180</v>
      </c>
      <c r="G13" s="2">
        <f>F13*1000/D13</f>
        <v>1200</v>
      </c>
    </row>
    <row r="14" spans="1:7" ht="21">
      <c r="A14" s="7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7">
        <v>11</v>
      </c>
      <c r="B15" s="4" t="s">
        <v>14</v>
      </c>
      <c r="C15" s="1">
        <v>0</v>
      </c>
      <c r="D15" s="1">
        <v>0</v>
      </c>
      <c r="E15" s="1">
        <f t="shared" si="0"/>
        <v>0</v>
      </c>
      <c r="F15" s="1">
        <v>0</v>
      </c>
      <c r="G15" s="2">
        <v>0</v>
      </c>
    </row>
    <row r="16" spans="1:7" ht="21">
      <c r="A16" s="7">
        <v>12</v>
      </c>
      <c r="B16" s="4" t="s">
        <v>15</v>
      </c>
      <c r="C16" s="1">
        <v>5</v>
      </c>
      <c r="D16" s="1">
        <v>15</v>
      </c>
      <c r="E16" s="1">
        <f t="shared" si="0"/>
        <v>20</v>
      </c>
      <c r="F16" s="1">
        <v>22.5</v>
      </c>
      <c r="G16" s="2">
        <f>F16*1000/D16</f>
        <v>1500</v>
      </c>
    </row>
    <row r="17" spans="1:7" ht="21">
      <c r="A17" s="7">
        <v>13</v>
      </c>
      <c r="B17" s="4" t="s">
        <v>16</v>
      </c>
      <c r="C17" s="1">
        <v>0</v>
      </c>
      <c r="D17" s="1">
        <v>0</v>
      </c>
      <c r="E17" s="1">
        <f t="shared" si="0"/>
        <v>0</v>
      </c>
      <c r="F17" s="1">
        <v>0</v>
      </c>
      <c r="G17" s="2">
        <v>0</v>
      </c>
    </row>
    <row r="18" spans="1:7" ht="21">
      <c r="A18" s="7">
        <v>14</v>
      </c>
      <c r="B18" s="4" t="s">
        <v>17</v>
      </c>
      <c r="C18" s="1">
        <v>0</v>
      </c>
      <c r="D18" s="1">
        <v>0</v>
      </c>
      <c r="E18" s="1">
        <f t="shared" si="0"/>
        <v>0</v>
      </c>
      <c r="F18" s="1">
        <v>0</v>
      </c>
      <c r="G18" s="2">
        <v>0</v>
      </c>
    </row>
    <row r="19" spans="1:7" ht="21">
      <c r="A19" s="7">
        <v>15</v>
      </c>
      <c r="B19" s="4" t="s">
        <v>18</v>
      </c>
      <c r="C19" s="1">
        <v>5</v>
      </c>
      <c r="D19" s="1">
        <v>10</v>
      </c>
      <c r="E19" s="1">
        <f t="shared" si="0"/>
        <v>15</v>
      </c>
      <c r="F19" s="1">
        <v>100</v>
      </c>
      <c r="G19" s="2">
        <f>F19*1000/D19</f>
        <v>10000</v>
      </c>
    </row>
    <row r="20" spans="1:7" ht="21">
      <c r="A20" s="7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>
        <v>0</v>
      </c>
      <c r="G20" s="2">
        <v>0</v>
      </c>
    </row>
    <row r="21" spans="1:7" ht="21">
      <c r="A21" s="7">
        <v>17</v>
      </c>
      <c r="B21" s="4" t="s">
        <v>19</v>
      </c>
      <c r="C21" s="1">
        <v>260</v>
      </c>
      <c r="D21" s="1">
        <v>400</v>
      </c>
      <c r="E21" s="1">
        <f t="shared" si="0"/>
        <v>660</v>
      </c>
      <c r="F21" s="1">
        <v>600</v>
      </c>
      <c r="G21" s="2">
        <f>F21*1000/D21</f>
        <v>1500</v>
      </c>
    </row>
    <row r="22" spans="1:7" ht="21">
      <c r="A22" s="7">
        <v>18</v>
      </c>
      <c r="B22" s="4" t="s">
        <v>10</v>
      </c>
      <c r="C22" s="1">
        <v>0</v>
      </c>
      <c r="D22" s="1">
        <v>110</v>
      </c>
      <c r="E22" s="1">
        <f t="shared" si="0"/>
        <v>110</v>
      </c>
      <c r="F22" s="1">
        <v>1100</v>
      </c>
      <c r="G22" s="2">
        <f>F22*1000/D22</f>
        <v>10000</v>
      </c>
    </row>
    <row r="23" spans="1:7" ht="21">
      <c r="A23" s="7">
        <v>19</v>
      </c>
      <c r="B23" s="4" t="s">
        <v>20</v>
      </c>
      <c r="C23" s="1">
        <v>1</v>
      </c>
      <c r="D23" s="1">
        <v>3.5</v>
      </c>
      <c r="E23" s="1">
        <f t="shared" si="0"/>
        <v>4.5</v>
      </c>
      <c r="F23" s="1">
        <v>22</v>
      </c>
      <c r="G23" s="2">
        <f>F23*1000/D23</f>
        <v>6285.714285714285</v>
      </c>
    </row>
    <row r="24" spans="1:7" ht="21">
      <c r="A24" s="7">
        <v>20</v>
      </c>
      <c r="B24" s="4" t="s">
        <v>21</v>
      </c>
      <c r="C24" s="1">
        <v>0</v>
      </c>
      <c r="D24" s="1">
        <v>0</v>
      </c>
      <c r="E24" s="1">
        <f t="shared" si="0"/>
        <v>0</v>
      </c>
      <c r="F24" s="1">
        <v>0</v>
      </c>
      <c r="G24" s="2">
        <v>0</v>
      </c>
    </row>
    <row r="25" spans="1:7" ht="21">
      <c r="A25" s="7">
        <v>21</v>
      </c>
      <c r="B25" s="4" t="s">
        <v>22</v>
      </c>
      <c r="C25" s="1">
        <v>0</v>
      </c>
      <c r="D25" s="1">
        <v>10</v>
      </c>
      <c r="E25" s="1">
        <f t="shared" si="0"/>
        <v>10</v>
      </c>
      <c r="F25" s="1">
        <v>20</v>
      </c>
      <c r="G25" s="2">
        <f>F25*1000/D25</f>
        <v>2000</v>
      </c>
    </row>
    <row r="26" spans="1:7" ht="21">
      <c r="A26" s="7">
        <v>22</v>
      </c>
      <c r="B26" s="4" t="s">
        <v>23</v>
      </c>
      <c r="C26" s="1">
        <v>3</v>
      </c>
      <c r="D26" s="1">
        <v>12</v>
      </c>
      <c r="E26" s="1">
        <f t="shared" si="0"/>
        <v>15</v>
      </c>
      <c r="F26" s="1">
        <v>24</v>
      </c>
      <c r="G26" s="2">
        <f>F26*1000/D26</f>
        <v>2000</v>
      </c>
    </row>
    <row r="27" spans="1:7" ht="21">
      <c r="A27" s="7">
        <v>23</v>
      </c>
      <c r="B27" s="4" t="s">
        <v>24</v>
      </c>
      <c r="C27" s="1">
        <v>0</v>
      </c>
      <c r="D27" s="1">
        <v>10</v>
      </c>
      <c r="E27" s="1">
        <f t="shared" si="0"/>
        <v>10</v>
      </c>
      <c r="F27" s="1">
        <v>5.8</v>
      </c>
      <c r="G27" s="2">
        <f>F27*1000/D27</f>
        <v>580</v>
      </c>
    </row>
    <row r="28" spans="1:7" ht="21">
      <c r="A28" s="7">
        <v>24</v>
      </c>
      <c r="B28" s="4" t="s">
        <v>26</v>
      </c>
      <c r="C28" s="1">
        <v>0</v>
      </c>
      <c r="D28" s="1">
        <v>0</v>
      </c>
      <c r="E28" s="1">
        <f t="shared" si="0"/>
        <v>0</v>
      </c>
      <c r="F28" s="1">
        <v>0</v>
      </c>
      <c r="G28" s="2">
        <v>0</v>
      </c>
    </row>
    <row r="29" spans="1:7" ht="21">
      <c r="A29" s="7">
        <v>25</v>
      </c>
      <c r="B29" s="4" t="s">
        <v>11</v>
      </c>
      <c r="C29" s="1">
        <v>0</v>
      </c>
      <c r="D29" s="1">
        <v>20</v>
      </c>
      <c r="E29" s="1">
        <f t="shared" si="0"/>
        <v>20</v>
      </c>
      <c r="F29" s="1">
        <v>0.1</v>
      </c>
      <c r="G29" s="2">
        <f>F29*1000/D29</f>
        <v>5</v>
      </c>
    </row>
    <row r="30" spans="1:7" ht="21">
      <c r="A30" s="7">
        <v>26</v>
      </c>
      <c r="B30" s="4" t="s">
        <v>25</v>
      </c>
      <c r="C30" s="1">
        <v>0</v>
      </c>
      <c r="D30" s="1">
        <v>0</v>
      </c>
      <c r="E30" s="1">
        <f t="shared" si="0"/>
        <v>0</v>
      </c>
      <c r="F30" s="1">
        <v>0</v>
      </c>
      <c r="G30" s="2">
        <v>0</v>
      </c>
    </row>
    <row r="31" spans="1:7" ht="21">
      <c r="A31" s="5"/>
      <c r="B31" s="9" t="s">
        <v>31</v>
      </c>
      <c r="C31" s="1">
        <f>SUM(C5:C30)</f>
        <v>286</v>
      </c>
      <c r="D31" s="1">
        <f>SUM(D5:D30)</f>
        <v>1102.5</v>
      </c>
      <c r="E31" s="1">
        <f>SUM(E5:E30)</f>
        <v>1388.5</v>
      </c>
      <c r="F31" s="1">
        <f>SUM(F5:F30)</f>
        <v>2747.9</v>
      </c>
      <c r="G31" s="5"/>
    </row>
  </sheetData>
  <sheetProtection/>
  <mergeCells count="6">
    <mergeCell ref="A3:A4"/>
    <mergeCell ref="B3:B4"/>
    <mergeCell ref="C3:E3"/>
    <mergeCell ref="F3:F4"/>
    <mergeCell ref="G3:G4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1"/>
  <sheetViews>
    <sheetView rightToLeft="1" zoomScalePageLayoutView="0" workbookViewId="0" topLeftCell="A1">
      <selection activeCell="A1" sqref="A1:G1"/>
    </sheetView>
  </sheetViews>
  <sheetFormatPr defaultColWidth="9.140625" defaultRowHeight="15"/>
  <cols>
    <col min="1" max="1" width="7.7109375" style="0" customWidth="1"/>
    <col min="2" max="2" width="16.57421875" style="0" customWidth="1"/>
    <col min="7" max="7" width="20.28125" style="0" customWidth="1"/>
  </cols>
  <sheetData>
    <row r="1" spans="1:7" ht="35.25" customHeight="1">
      <c r="A1" s="151" t="s">
        <v>254</v>
      </c>
      <c r="B1" s="151"/>
      <c r="C1" s="151"/>
      <c r="D1" s="151"/>
      <c r="E1" s="151"/>
      <c r="F1" s="151"/>
      <c r="G1" s="151"/>
    </row>
    <row r="3" spans="1:7" ht="21">
      <c r="A3" s="146" t="s">
        <v>27</v>
      </c>
      <c r="B3" s="147" t="s">
        <v>28</v>
      </c>
      <c r="C3" s="147" t="s">
        <v>29</v>
      </c>
      <c r="D3" s="147"/>
      <c r="E3" s="147"/>
      <c r="F3" s="148" t="s">
        <v>32</v>
      </c>
      <c r="G3" s="149" t="s">
        <v>33</v>
      </c>
    </row>
    <row r="4" spans="1:7" ht="21">
      <c r="A4" s="146"/>
      <c r="B4" s="147"/>
      <c r="C4" s="1" t="s">
        <v>0</v>
      </c>
      <c r="D4" s="1" t="s">
        <v>30</v>
      </c>
      <c r="E4" s="1" t="s">
        <v>31</v>
      </c>
      <c r="F4" s="147"/>
      <c r="G4" s="150"/>
    </row>
    <row r="5" spans="1:7" ht="21">
      <c r="A5" s="7">
        <v>1</v>
      </c>
      <c r="B5" s="7" t="s">
        <v>1</v>
      </c>
      <c r="C5" s="1">
        <v>0</v>
      </c>
      <c r="D5" s="1">
        <v>0</v>
      </c>
      <c r="E5" s="1">
        <f>D5+C5</f>
        <v>0</v>
      </c>
      <c r="F5" s="1">
        <v>0</v>
      </c>
      <c r="G5" s="2">
        <v>0</v>
      </c>
    </row>
    <row r="6" spans="1:7" ht="21">
      <c r="A6" s="7">
        <v>2</v>
      </c>
      <c r="B6" s="4" t="s">
        <v>12</v>
      </c>
      <c r="C6" s="3">
        <v>0</v>
      </c>
      <c r="D6" s="1">
        <v>0</v>
      </c>
      <c r="E6" s="1">
        <f aca="true" t="shared" si="0" ref="E6:E30">D6+C6</f>
        <v>0</v>
      </c>
      <c r="F6" s="1">
        <v>0</v>
      </c>
      <c r="G6" s="2">
        <v>0</v>
      </c>
    </row>
    <row r="7" spans="1:7" ht="21">
      <c r="A7" s="7">
        <v>3</v>
      </c>
      <c r="B7" s="4" t="s">
        <v>13</v>
      </c>
      <c r="C7" s="1">
        <v>0</v>
      </c>
      <c r="D7" s="1">
        <v>5</v>
      </c>
      <c r="E7" s="1">
        <f t="shared" si="0"/>
        <v>5</v>
      </c>
      <c r="F7" s="1">
        <v>73</v>
      </c>
      <c r="G7" s="2">
        <f aca="true" t="shared" si="1" ref="G7:G30">F7*1000/D7</f>
        <v>14600</v>
      </c>
    </row>
    <row r="8" spans="1:7" ht="21">
      <c r="A8" s="7">
        <v>4</v>
      </c>
      <c r="B8" s="4" t="s">
        <v>2</v>
      </c>
      <c r="C8" s="1">
        <v>20</v>
      </c>
      <c r="D8" s="1">
        <v>41</v>
      </c>
      <c r="E8" s="1">
        <f t="shared" si="0"/>
        <v>61</v>
      </c>
      <c r="F8" s="1">
        <v>492</v>
      </c>
      <c r="G8" s="2">
        <f t="shared" si="1"/>
        <v>12000</v>
      </c>
    </row>
    <row r="9" spans="1:7" ht="21">
      <c r="A9" s="7">
        <v>5</v>
      </c>
      <c r="B9" s="4" t="s">
        <v>3</v>
      </c>
      <c r="C9" s="1">
        <v>15</v>
      </c>
      <c r="D9" s="1">
        <v>592</v>
      </c>
      <c r="E9" s="1">
        <f t="shared" si="0"/>
        <v>607</v>
      </c>
      <c r="F9" s="1">
        <v>8288</v>
      </c>
      <c r="G9" s="2">
        <f t="shared" si="1"/>
        <v>14000</v>
      </c>
    </row>
    <row r="10" spans="1:7" ht="21">
      <c r="A10" s="7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7">
        <v>7</v>
      </c>
      <c r="B11" s="4" t="s">
        <v>5</v>
      </c>
      <c r="C11" s="1">
        <v>5</v>
      </c>
      <c r="D11" s="1">
        <v>7</v>
      </c>
      <c r="E11" s="1">
        <f t="shared" si="0"/>
        <v>12</v>
      </c>
      <c r="F11" s="1">
        <v>6.5</v>
      </c>
      <c r="G11" s="2">
        <f t="shared" si="1"/>
        <v>928.5714285714286</v>
      </c>
    </row>
    <row r="12" spans="1:7" ht="21">
      <c r="A12" s="7">
        <v>8</v>
      </c>
      <c r="B12" s="4" t="s">
        <v>6</v>
      </c>
      <c r="C12" s="1">
        <v>0</v>
      </c>
      <c r="D12" s="1">
        <v>0</v>
      </c>
      <c r="E12" s="1">
        <f t="shared" si="0"/>
        <v>0</v>
      </c>
      <c r="F12" s="1">
        <v>0</v>
      </c>
      <c r="G12" s="2">
        <v>0</v>
      </c>
    </row>
    <row r="13" spans="1:7" ht="21">
      <c r="A13" s="7">
        <v>9</v>
      </c>
      <c r="B13" s="4" t="s">
        <v>7</v>
      </c>
      <c r="C13" s="1">
        <v>4</v>
      </c>
      <c r="D13" s="1">
        <v>33</v>
      </c>
      <c r="E13" s="1">
        <f t="shared" si="0"/>
        <v>37</v>
      </c>
      <c r="F13" s="1">
        <v>50</v>
      </c>
      <c r="G13" s="2">
        <f t="shared" si="1"/>
        <v>1515.1515151515152</v>
      </c>
    </row>
    <row r="14" spans="1:7" ht="21">
      <c r="A14" s="7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7">
        <v>11</v>
      </c>
      <c r="B15" s="4" t="s">
        <v>14</v>
      </c>
      <c r="C15" s="1">
        <v>45</v>
      </c>
      <c r="D15" s="1">
        <v>402</v>
      </c>
      <c r="E15" s="1">
        <f t="shared" si="0"/>
        <v>447</v>
      </c>
      <c r="F15" s="1">
        <v>8040</v>
      </c>
      <c r="G15" s="2">
        <f t="shared" si="1"/>
        <v>20000</v>
      </c>
    </row>
    <row r="16" spans="1:7" ht="21">
      <c r="A16" s="7">
        <v>12</v>
      </c>
      <c r="B16" s="4" t="s">
        <v>15</v>
      </c>
      <c r="C16" s="1">
        <v>15</v>
      </c>
      <c r="D16" s="1">
        <v>64</v>
      </c>
      <c r="E16" s="1">
        <f t="shared" si="0"/>
        <v>79</v>
      </c>
      <c r="F16" s="1">
        <v>525</v>
      </c>
      <c r="G16" s="2">
        <f t="shared" si="1"/>
        <v>8203.125</v>
      </c>
    </row>
    <row r="17" spans="1:7" ht="21">
      <c r="A17" s="7">
        <v>13</v>
      </c>
      <c r="B17" s="4" t="s">
        <v>16</v>
      </c>
      <c r="C17" s="1">
        <v>20</v>
      </c>
      <c r="D17" s="1">
        <v>64</v>
      </c>
      <c r="E17" s="1">
        <f t="shared" si="0"/>
        <v>84</v>
      </c>
      <c r="F17" s="1">
        <v>768</v>
      </c>
      <c r="G17" s="2">
        <f t="shared" si="1"/>
        <v>12000</v>
      </c>
    </row>
    <row r="18" spans="1:7" ht="21">
      <c r="A18" s="7">
        <v>14</v>
      </c>
      <c r="B18" s="4" t="s">
        <v>17</v>
      </c>
      <c r="C18" s="1">
        <v>5</v>
      </c>
      <c r="D18" s="1">
        <v>6</v>
      </c>
      <c r="E18" s="1">
        <f t="shared" si="0"/>
        <v>11</v>
      </c>
      <c r="F18" s="1">
        <v>65</v>
      </c>
      <c r="G18" s="2">
        <f t="shared" si="1"/>
        <v>10833.333333333334</v>
      </c>
    </row>
    <row r="19" spans="1:7" ht="21">
      <c r="A19" s="7">
        <v>15</v>
      </c>
      <c r="B19" s="4" t="s">
        <v>18</v>
      </c>
      <c r="C19" s="1">
        <v>3</v>
      </c>
      <c r="D19" s="1">
        <v>4</v>
      </c>
      <c r="E19" s="1">
        <f t="shared" si="0"/>
        <v>7</v>
      </c>
      <c r="F19" s="1">
        <v>46</v>
      </c>
      <c r="G19" s="2">
        <f t="shared" si="1"/>
        <v>11500</v>
      </c>
    </row>
    <row r="20" spans="1:7" ht="21">
      <c r="A20" s="7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>
        <v>0</v>
      </c>
      <c r="G20" s="2">
        <v>0</v>
      </c>
    </row>
    <row r="21" spans="1:7" ht="21">
      <c r="A21" s="7">
        <v>17</v>
      </c>
      <c r="B21" s="4" t="s">
        <v>19</v>
      </c>
      <c r="C21" s="1">
        <v>3</v>
      </c>
      <c r="D21" s="1">
        <v>5</v>
      </c>
      <c r="E21" s="1">
        <f t="shared" si="0"/>
        <v>8</v>
      </c>
      <c r="F21" s="1">
        <v>2.5</v>
      </c>
      <c r="G21" s="2">
        <f t="shared" si="1"/>
        <v>500</v>
      </c>
    </row>
    <row r="22" spans="1:7" ht="21">
      <c r="A22" s="7">
        <v>18</v>
      </c>
      <c r="B22" s="4" t="s">
        <v>10</v>
      </c>
      <c r="C22" s="1">
        <v>15</v>
      </c>
      <c r="D22" s="1">
        <v>75</v>
      </c>
      <c r="E22" s="1">
        <f t="shared" si="0"/>
        <v>90</v>
      </c>
      <c r="F22" s="1">
        <v>685</v>
      </c>
      <c r="G22" s="2">
        <f t="shared" si="1"/>
        <v>9133.333333333334</v>
      </c>
    </row>
    <row r="23" spans="1:7" ht="21">
      <c r="A23" s="7">
        <v>19</v>
      </c>
      <c r="B23" s="4" t="s">
        <v>20</v>
      </c>
      <c r="C23" s="1">
        <v>0</v>
      </c>
      <c r="D23" s="1">
        <v>3</v>
      </c>
      <c r="E23" s="1">
        <f t="shared" si="0"/>
        <v>3</v>
      </c>
      <c r="F23" s="1">
        <v>16</v>
      </c>
      <c r="G23" s="2">
        <f t="shared" si="1"/>
        <v>5333.333333333333</v>
      </c>
    </row>
    <row r="24" spans="1:7" ht="21">
      <c r="A24" s="7">
        <v>20</v>
      </c>
      <c r="B24" s="4" t="s">
        <v>21</v>
      </c>
      <c r="C24" s="1">
        <v>0</v>
      </c>
      <c r="D24" s="1">
        <v>4</v>
      </c>
      <c r="E24" s="1">
        <f t="shared" si="0"/>
        <v>4</v>
      </c>
      <c r="F24" s="1">
        <v>25</v>
      </c>
      <c r="G24" s="2">
        <f t="shared" si="1"/>
        <v>6250</v>
      </c>
    </row>
    <row r="25" spans="1:7" ht="21">
      <c r="A25" s="7">
        <v>21</v>
      </c>
      <c r="B25" s="4" t="s">
        <v>22</v>
      </c>
      <c r="C25" s="1">
        <v>0</v>
      </c>
      <c r="D25" s="1">
        <v>18</v>
      </c>
      <c r="E25" s="1">
        <f t="shared" si="0"/>
        <v>18</v>
      </c>
      <c r="F25" s="1">
        <v>10.8</v>
      </c>
      <c r="G25" s="2">
        <f t="shared" si="1"/>
        <v>600</v>
      </c>
    </row>
    <row r="26" spans="1:7" ht="21">
      <c r="A26" s="7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7">
        <v>23</v>
      </c>
      <c r="B27" s="4" t="s">
        <v>24</v>
      </c>
      <c r="C27" s="1">
        <v>0</v>
      </c>
      <c r="D27" s="1">
        <v>0</v>
      </c>
      <c r="E27" s="1">
        <f t="shared" si="0"/>
        <v>0</v>
      </c>
      <c r="F27" s="1">
        <v>0</v>
      </c>
      <c r="G27" s="2">
        <v>0</v>
      </c>
    </row>
    <row r="28" spans="1:7" ht="21">
      <c r="A28" s="7">
        <v>24</v>
      </c>
      <c r="B28" s="4" t="s">
        <v>26</v>
      </c>
      <c r="C28" s="1">
        <v>0</v>
      </c>
      <c r="D28" s="1">
        <v>0</v>
      </c>
      <c r="E28" s="1">
        <f t="shared" si="0"/>
        <v>0</v>
      </c>
      <c r="F28" s="1">
        <v>0</v>
      </c>
      <c r="G28" s="2">
        <v>0</v>
      </c>
    </row>
    <row r="29" spans="1:7" ht="21">
      <c r="A29" s="7">
        <v>25</v>
      </c>
      <c r="B29" s="4" t="s">
        <v>11</v>
      </c>
      <c r="C29" s="1">
        <v>0</v>
      </c>
      <c r="D29" s="1">
        <v>17</v>
      </c>
      <c r="E29" s="1">
        <f t="shared" si="0"/>
        <v>17</v>
      </c>
      <c r="F29" s="1">
        <v>0.051</v>
      </c>
      <c r="G29" s="2">
        <f t="shared" si="1"/>
        <v>3</v>
      </c>
    </row>
    <row r="30" spans="1:7" ht="21">
      <c r="A30" s="7">
        <v>26</v>
      </c>
      <c r="B30" s="4" t="s">
        <v>25</v>
      </c>
      <c r="C30" s="1">
        <v>0</v>
      </c>
      <c r="D30" s="1">
        <v>285</v>
      </c>
      <c r="E30" s="1">
        <f t="shared" si="0"/>
        <v>285</v>
      </c>
      <c r="F30" s="1">
        <v>142.5</v>
      </c>
      <c r="G30" s="2">
        <f t="shared" si="1"/>
        <v>500</v>
      </c>
    </row>
    <row r="31" spans="1:7" ht="21">
      <c r="A31" s="5"/>
      <c r="B31" s="9" t="s">
        <v>31</v>
      </c>
      <c r="C31" s="1">
        <f>SUM(C5:C30)</f>
        <v>150</v>
      </c>
      <c r="D31" s="1">
        <f>SUM(D5:D30)</f>
        <v>1625</v>
      </c>
      <c r="E31" s="1">
        <f>SUM(E5:E30)</f>
        <v>1775</v>
      </c>
      <c r="F31" s="1">
        <f>SUM(F5:F30)</f>
        <v>19235.351</v>
      </c>
      <c r="G31" s="5"/>
    </row>
  </sheetData>
  <sheetProtection/>
  <mergeCells count="6">
    <mergeCell ref="A3:A4"/>
    <mergeCell ref="B3:B4"/>
    <mergeCell ref="C3:E3"/>
    <mergeCell ref="F3:F4"/>
    <mergeCell ref="G3:G4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1"/>
  <sheetViews>
    <sheetView rightToLeft="1" zoomScalePageLayoutView="0" workbookViewId="0" topLeftCell="A1">
      <selection activeCell="A1" sqref="A1:G1"/>
    </sheetView>
  </sheetViews>
  <sheetFormatPr defaultColWidth="9.140625" defaultRowHeight="15"/>
  <cols>
    <col min="1" max="1" width="7.7109375" style="0" customWidth="1"/>
    <col min="2" max="2" width="17.140625" style="0" customWidth="1"/>
    <col min="7" max="7" width="20.28125" style="0" customWidth="1"/>
  </cols>
  <sheetData>
    <row r="1" spans="1:7" ht="32.25" customHeight="1">
      <c r="A1" s="151" t="s">
        <v>253</v>
      </c>
      <c r="B1" s="151"/>
      <c r="C1" s="151"/>
      <c r="D1" s="151"/>
      <c r="E1" s="151"/>
      <c r="F1" s="151"/>
      <c r="G1" s="151"/>
    </row>
    <row r="3" spans="1:7" ht="21">
      <c r="A3" s="146" t="s">
        <v>27</v>
      </c>
      <c r="B3" s="147" t="s">
        <v>28</v>
      </c>
      <c r="C3" s="147" t="s">
        <v>29</v>
      </c>
      <c r="D3" s="147"/>
      <c r="E3" s="147"/>
      <c r="F3" s="148" t="s">
        <v>32</v>
      </c>
      <c r="G3" s="149" t="s">
        <v>33</v>
      </c>
    </row>
    <row r="4" spans="1:7" ht="21">
      <c r="A4" s="146"/>
      <c r="B4" s="147"/>
      <c r="C4" s="1" t="s">
        <v>0</v>
      </c>
      <c r="D4" s="1" t="s">
        <v>30</v>
      </c>
      <c r="E4" s="1" t="s">
        <v>31</v>
      </c>
      <c r="F4" s="147"/>
      <c r="G4" s="150"/>
    </row>
    <row r="5" spans="1:7" ht="21">
      <c r="A5" s="7">
        <v>1</v>
      </c>
      <c r="B5" s="7" t="s">
        <v>1</v>
      </c>
      <c r="C5" s="1">
        <v>13</v>
      </c>
      <c r="D5" s="1">
        <v>70</v>
      </c>
      <c r="E5" s="1">
        <f>D5+C5</f>
        <v>83</v>
      </c>
      <c r="F5" s="1">
        <v>245</v>
      </c>
      <c r="G5" s="2">
        <f>F5*1000/D5</f>
        <v>3500</v>
      </c>
    </row>
    <row r="6" spans="1:7" ht="21">
      <c r="A6" s="7">
        <v>2</v>
      </c>
      <c r="B6" s="4" t="s">
        <v>12</v>
      </c>
      <c r="C6" s="3">
        <v>0</v>
      </c>
      <c r="D6" s="1">
        <v>0</v>
      </c>
      <c r="E6" s="1">
        <f aca="true" t="shared" si="0" ref="E6:E30">D6+C6</f>
        <v>0</v>
      </c>
      <c r="F6" s="1">
        <v>0</v>
      </c>
      <c r="G6" s="2">
        <v>0</v>
      </c>
    </row>
    <row r="7" spans="1:7" ht="21">
      <c r="A7" s="7">
        <v>3</v>
      </c>
      <c r="B7" s="4" t="s">
        <v>13</v>
      </c>
      <c r="C7" s="1">
        <v>1</v>
      </c>
      <c r="D7" s="1">
        <v>9</v>
      </c>
      <c r="E7" s="1">
        <f t="shared" si="0"/>
        <v>10</v>
      </c>
      <c r="F7" s="1">
        <v>68</v>
      </c>
      <c r="G7" s="2">
        <f aca="true" t="shared" si="1" ref="G7:G29">F7*1000/D7</f>
        <v>7555.555555555556</v>
      </c>
    </row>
    <row r="8" spans="1:7" ht="21">
      <c r="A8" s="7">
        <v>4</v>
      </c>
      <c r="B8" s="4" t="s">
        <v>2</v>
      </c>
      <c r="C8" s="1">
        <v>17</v>
      </c>
      <c r="D8" s="1">
        <v>56</v>
      </c>
      <c r="E8" s="1">
        <f t="shared" si="0"/>
        <v>73</v>
      </c>
      <c r="F8" s="1">
        <v>350</v>
      </c>
      <c r="G8" s="2">
        <f t="shared" si="1"/>
        <v>6250</v>
      </c>
    </row>
    <row r="9" spans="1:7" ht="21">
      <c r="A9" s="7">
        <v>5</v>
      </c>
      <c r="B9" s="4" t="s">
        <v>3</v>
      </c>
      <c r="C9" s="1">
        <v>15</v>
      </c>
      <c r="D9" s="1">
        <v>332</v>
      </c>
      <c r="E9" s="1">
        <f t="shared" si="0"/>
        <v>347</v>
      </c>
      <c r="F9" s="1">
        <v>1750</v>
      </c>
      <c r="G9" s="2">
        <f t="shared" si="1"/>
        <v>5271.084337349397</v>
      </c>
    </row>
    <row r="10" spans="1:7" ht="21">
      <c r="A10" s="7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7">
        <v>7</v>
      </c>
      <c r="B11" s="4" t="s">
        <v>5</v>
      </c>
      <c r="C11" s="1">
        <v>203</v>
      </c>
      <c r="D11" s="1">
        <v>685</v>
      </c>
      <c r="E11" s="1">
        <f t="shared" si="0"/>
        <v>888</v>
      </c>
      <c r="F11" s="1">
        <v>820</v>
      </c>
      <c r="G11" s="2">
        <f t="shared" si="1"/>
        <v>1197.0802919708028</v>
      </c>
    </row>
    <row r="12" spans="1:7" ht="21">
      <c r="A12" s="7">
        <v>8</v>
      </c>
      <c r="B12" s="4" t="s">
        <v>6</v>
      </c>
      <c r="C12" s="1">
        <v>0</v>
      </c>
      <c r="D12" s="1">
        <v>10</v>
      </c>
      <c r="E12" s="1">
        <f t="shared" si="0"/>
        <v>10</v>
      </c>
      <c r="F12" s="1">
        <v>8</v>
      </c>
      <c r="G12" s="2">
        <f t="shared" si="1"/>
        <v>800</v>
      </c>
    </row>
    <row r="13" spans="1:7" ht="21">
      <c r="A13" s="7">
        <v>9</v>
      </c>
      <c r="B13" s="4" t="s">
        <v>7</v>
      </c>
      <c r="C13" s="1">
        <v>50</v>
      </c>
      <c r="D13" s="1">
        <v>580</v>
      </c>
      <c r="E13" s="1">
        <f t="shared" si="0"/>
        <v>630</v>
      </c>
      <c r="F13" s="1">
        <v>1160</v>
      </c>
      <c r="G13" s="2">
        <f t="shared" si="1"/>
        <v>2000</v>
      </c>
    </row>
    <row r="14" spans="1:7" ht="21">
      <c r="A14" s="7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7">
        <v>11</v>
      </c>
      <c r="B15" s="4" t="s">
        <v>14</v>
      </c>
      <c r="C15" s="1">
        <v>30</v>
      </c>
      <c r="D15" s="1">
        <v>48</v>
      </c>
      <c r="E15" s="1">
        <f t="shared" si="0"/>
        <v>78</v>
      </c>
      <c r="F15" s="1">
        <v>630</v>
      </c>
      <c r="G15" s="2">
        <f t="shared" si="1"/>
        <v>13125</v>
      </c>
    </row>
    <row r="16" spans="1:7" ht="21">
      <c r="A16" s="7">
        <v>12</v>
      </c>
      <c r="B16" s="4" t="s">
        <v>15</v>
      </c>
      <c r="C16" s="1">
        <v>35</v>
      </c>
      <c r="D16" s="1">
        <v>116</v>
      </c>
      <c r="E16" s="1">
        <f t="shared" si="0"/>
        <v>151</v>
      </c>
      <c r="F16" s="1">
        <v>557</v>
      </c>
      <c r="G16" s="2">
        <f t="shared" si="1"/>
        <v>4801.724137931034</v>
      </c>
    </row>
    <row r="17" spans="1:7" ht="21">
      <c r="A17" s="7">
        <v>13</v>
      </c>
      <c r="B17" s="4" t="s">
        <v>16</v>
      </c>
      <c r="C17" s="1">
        <v>6.2</v>
      </c>
      <c r="D17" s="1">
        <v>22</v>
      </c>
      <c r="E17" s="1">
        <f t="shared" si="0"/>
        <v>28.2</v>
      </c>
      <c r="F17" s="1">
        <v>108</v>
      </c>
      <c r="G17" s="2">
        <f t="shared" si="1"/>
        <v>4909.090909090909</v>
      </c>
    </row>
    <row r="18" spans="1:7" ht="21">
      <c r="A18" s="7">
        <v>14</v>
      </c>
      <c r="B18" s="4" t="s">
        <v>17</v>
      </c>
      <c r="C18" s="1">
        <v>2</v>
      </c>
      <c r="D18" s="1">
        <v>9</v>
      </c>
      <c r="E18" s="1">
        <f t="shared" si="0"/>
        <v>11</v>
      </c>
      <c r="F18" s="1">
        <v>41</v>
      </c>
      <c r="G18" s="2">
        <f t="shared" si="1"/>
        <v>4555.555555555556</v>
      </c>
    </row>
    <row r="19" spans="1:7" ht="21">
      <c r="A19" s="7">
        <v>15</v>
      </c>
      <c r="B19" s="4" t="s">
        <v>18</v>
      </c>
      <c r="C19" s="1">
        <v>8.2</v>
      </c>
      <c r="D19" s="1">
        <v>25</v>
      </c>
      <c r="E19" s="1">
        <f t="shared" si="0"/>
        <v>33.2</v>
      </c>
      <c r="F19" s="1">
        <v>165</v>
      </c>
      <c r="G19" s="2">
        <f t="shared" si="1"/>
        <v>6600</v>
      </c>
    </row>
    <row r="20" spans="1:7" ht="21">
      <c r="A20" s="7">
        <v>16</v>
      </c>
      <c r="B20" s="4" t="s">
        <v>9</v>
      </c>
      <c r="C20" s="1">
        <v>0</v>
      </c>
      <c r="D20" s="1">
        <v>0.1</v>
      </c>
      <c r="E20" s="1">
        <f t="shared" si="0"/>
        <v>0.1</v>
      </c>
      <c r="F20" s="1">
        <v>0.18</v>
      </c>
      <c r="G20" s="2">
        <f t="shared" si="1"/>
        <v>1800</v>
      </c>
    </row>
    <row r="21" spans="1:7" ht="21">
      <c r="A21" s="7">
        <v>17</v>
      </c>
      <c r="B21" s="4" t="s">
        <v>19</v>
      </c>
      <c r="C21" s="1">
        <v>1</v>
      </c>
      <c r="D21" s="1">
        <v>1.5</v>
      </c>
      <c r="E21" s="1">
        <f t="shared" si="0"/>
        <v>2.5</v>
      </c>
      <c r="F21" s="1">
        <v>0.75</v>
      </c>
      <c r="G21" s="2">
        <f t="shared" si="1"/>
        <v>500</v>
      </c>
    </row>
    <row r="22" spans="1:7" ht="21">
      <c r="A22" s="7">
        <v>18</v>
      </c>
      <c r="B22" s="4" t="s">
        <v>10</v>
      </c>
      <c r="C22" s="1">
        <v>2</v>
      </c>
      <c r="D22" s="1">
        <v>38</v>
      </c>
      <c r="E22" s="1">
        <f t="shared" si="0"/>
        <v>40</v>
      </c>
      <c r="F22" s="1">
        <v>160</v>
      </c>
      <c r="G22" s="2">
        <f t="shared" si="1"/>
        <v>4210.526315789473</v>
      </c>
    </row>
    <row r="23" spans="1:7" ht="21">
      <c r="A23" s="7">
        <v>19</v>
      </c>
      <c r="B23" s="4" t="s">
        <v>20</v>
      </c>
      <c r="C23" s="1">
        <v>0.2</v>
      </c>
      <c r="D23" s="1">
        <v>2.5</v>
      </c>
      <c r="E23" s="1">
        <f t="shared" si="0"/>
        <v>2.7</v>
      </c>
      <c r="F23" s="1">
        <v>10</v>
      </c>
      <c r="G23" s="2">
        <f t="shared" si="1"/>
        <v>4000</v>
      </c>
    </row>
    <row r="24" spans="1:7" ht="21">
      <c r="A24" s="7">
        <v>20</v>
      </c>
      <c r="B24" s="4" t="s">
        <v>21</v>
      </c>
      <c r="C24" s="1">
        <v>0.2</v>
      </c>
      <c r="D24" s="1">
        <v>0.2</v>
      </c>
      <c r="E24" s="1">
        <f t="shared" si="0"/>
        <v>0.4</v>
      </c>
      <c r="F24" s="1">
        <v>1</v>
      </c>
      <c r="G24" s="2">
        <f t="shared" si="1"/>
        <v>5000</v>
      </c>
    </row>
    <row r="25" spans="1:7" ht="21">
      <c r="A25" s="7">
        <v>21</v>
      </c>
      <c r="B25" s="4" t="s">
        <v>22</v>
      </c>
      <c r="C25" s="1">
        <v>1</v>
      </c>
      <c r="D25" s="1">
        <v>30</v>
      </c>
      <c r="E25" s="1">
        <f t="shared" si="0"/>
        <v>31</v>
      </c>
      <c r="F25" s="1">
        <v>16.5</v>
      </c>
      <c r="G25" s="2">
        <f t="shared" si="1"/>
        <v>550</v>
      </c>
    </row>
    <row r="26" spans="1:7" ht="21">
      <c r="A26" s="7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7">
        <v>23</v>
      </c>
      <c r="B27" s="4" t="s">
        <v>24</v>
      </c>
      <c r="C27" s="1">
        <v>0</v>
      </c>
      <c r="D27" s="1">
        <v>0</v>
      </c>
      <c r="E27" s="1">
        <f t="shared" si="0"/>
        <v>0</v>
      </c>
      <c r="F27" s="1">
        <v>0</v>
      </c>
      <c r="G27" s="2">
        <v>0</v>
      </c>
    </row>
    <row r="28" spans="1:7" ht="21">
      <c r="A28" s="7">
        <v>24</v>
      </c>
      <c r="B28" s="4" t="s">
        <v>26</v>
      </c>
      <c r="C28" s="1">
        <v>0</v>
      </c>
      <c r="D28" s="1">
        <v>0</v>
      </c>
      <c r="E28" s="1">
        <f t="shared" si="0"/>
        <v>0</v>
      </c>
      <c r="F28" s="1">
        <v>0</v>
      </c>
      <c r="G28" s="2">
        <v>0</v>
      </c>
    </row>
    <row r="29" spans="1:7" ht="21">
      <c r="A29" s="7">
        <v>25</v>
      </c>
      <c r="B29" s="4" t="s">
        <v>11</v>
      </c>
      <c r="C29" s="1">
        <v>0.08</v>
      </c>
      <c r="D29" s="1">
        <v>0.2</v>
      </c>
      <c r="E29" s="1">
        <f t="shared" si="0"/>
        <v>0.28</v>
      </c>
      <c r="F29" s="1">
        <v>0.0017</v>
      </c>
      <c r="G29" s="2">
        <f t="shared" si="1"/>
        <v>8.5</v>
      </c>
    </row>
    <row r="30" spans="1:7" ht="21">
      <c r="A30" s="7">
        <v>26</v>
      </c>
      <c r="B30" s="4" t="s">
        <v>25</v>
      </c>
      <c r="C30" s="1">
        <v>0</v>
      </c>
      <c r="D30" s="1">
        <v>0</v>
      </c>
      <c r="E30" s="1">
        <f t="shared" si="0"/>
        <v>0</v>
      </c>
      <c r="F30" s="1">
        <v>0</v>
      </c>
      <c r="G30" s="2">
        <v>0</v>
      </c>
    </row>
    <row r="31" spans="1:7" ht="21">
      <c r="A31" s="5"/>
      <c r="B31" s="9" t="s">
        <v>31</v>
      </c>
      <c r="C31" s="1">
        <f>SUM(C5:C30)</f>
        <v>384.87999999999994</v>
      </c>
      <c r="D31" s="1">
        <f>SUM(D5:D30)</f>
        <v>2034.5</v>
      </c>
      <c r="E31" s="1">
        <f>SUM(E5:E30)</f>
        <v>2419.3799999999997</v>
      </c>
      <c r="F31" s="1">
        <f>SUM(F5:F30)</f>
        <v>6090.4317</v>
      </c>
      <c r="G31" s="5"/>
    </row>
  </sheetData>
  <sheetProtection/>
  <mergeCells count="6">
    <mergeCell ref="G3:G4"/>
    <mergeCell ref="A3:A4"/>
    <mergeCell ref="B3:B4"/>
    <mergeCell ref="C3:E3"/>
    <mergeCell ref="F3:F4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1"/>
  <sheetViews>
    <sheetView rightToLeft="1" zoomScalePageLayoutView="0" workbookViewId="0" topLeftCell="A1">
      <selection activeCell="A1" sqref="A1:G1"/>
    </sheetView>
  </sheetViews>
  <sheetFormatPr defaultColWidth="9.140625" defaultRowHeight="15"/>
  <cols>
    <col min="1" max="1" width="7.7109375" style="0" customWidth="1"/>
    <col min="2" max="2" width="16.421875" style="0" customWidth="1"/>
    <col min="7" max="7" width="20.28125" style="0" customWidth="1"/>
  </cols>
  <sheetData>
    <row r="1" spans="1:7" ht="36.75" customHeight="1">
      <c r="A1" s="151" t="s">
        <v>252</v>
      </c>
      <c r="B1" s="151"/>
      <c r="C1" s="151"/>
      <c r="D1" s="151"/>
      <c r="E1" s="151"/>
      <c r="F1" s="151"/>
      <c r="G1" s="151"/>
    </row>
    <row r="3" spans="1:7" ht="21">
      <c r="A3" s="146" t="s">
        <v>27</v>
      </c>
      <c r="B3" s="147" t="s">
        <v>28</v>
      </c>
      <c r="C3" s="147" t="s">
        <v>29</v>
      </c>
      <c r="D3" s="147"/>
      <c r="E3" s="147"/>
      <c r="F3" s="148" t="s">
        <v>32</v>
      </c>
      <c r="G3" s="149" t="s">
        <v>33</v>
      </c>
    </row>
    <row r="4" spans="1:7" ht="21">
      <c r="A4" s="146"/>
      <c r="B4" s="147"/>
      <c r="C4" s="1" t="s">
        <v>0</v>
      </c>
      <c r="D4" s="1" t="s">
        <v>30</v>
      </c>
      <c r="E4" s="1" t="s">
        <v>31</v>
      </c>
      <c r="F4" s="147"/>
      <c r="G4" s="150"/>
    </row>
    <row r="5" spans="1:7" ht="21">
      <c r="A5" s="7">
        <v>1</v>
      </c>
      <c r="B5" s="7" t="s">
        <v>1</v>
      </c>
      <c r="C5" s="1">
        <v>21</v>
      </c>
      <c r="D5" s="1">
        <v>65</v>
      </c>
      <c r="E5" s="1">
        <f>D5+C5</f>
        <v>86</v>
      </c>
      <c r="F5" s="1">
        <v>468</v>
      </c>
      <c r="G5" s="2">
        <f>F5*1000/D5</f>
        <v>7200</v>
      </c>
    </row>
    <row r="6" spans="1:7" ht="21">
      <c r="A6" s="7">
        <v>2</v>
      </c>
      <c r="B6" s="4" t="s">
        <v>12</v>
      </c>
      <c r="C6" s="3">
        <v>0</v>
      </c>
      <c r="D6" s="1">
        <v>0</v>
      </c>
      <c r="E6" s="1">
        <f aca="true" t="shared" si="0" ref="E6:E30">D6+C6</f>
        <v>0</v>
      </c>
      <c r="F6" s="1">
        <v>0</v>
      </c>
      <c r="G6" s="2">
        <v>0</v>
      </c>
    </row>
    <row r="7" spans="1:7" ht="21">
      <c r="A7" s="7">
        <v>3</v>
      </c>
      <c r="B7" s="4" t="s">
        <v>13</v>
      </c>
      <c r="C7" s="1">
        <v>4</v>
      </c>
      <c r="D7" s="1">
        <v>16</v>
      </c>
      <c r="E7" s="1">
        <f t="shared" si="0"/>
        <v>20</v>
      </c>
      <c r="F7" s="1">
        <v>135</v>
      </c>
      <c r="G7" s="2">
        <f aca="true" t="shared" si="1" ref="G7:G30">F7*1000/D7</f>
        <v>8437.5</v>
      </c>
    </row>
    <row r="8" spans="1:7" ht="21">
      <c r="A8" s="7">
        <v>4</v>
      </c>
      <c r="B8" s="4" t="s">
        <v>2</v>
      </c>
      <c r="C8" s="1">
        <v>9</v>
      </c>
      <c r="D8" s="1">
        <v>19</v>
      </c>
      <c r="E8" s="1">
        <f t="shared" si="0"/>
        <v>28</v>
      </c>
      <c r="F8" s="1">
        <v>178.6</v>
      </c>
      <c r="G8" s="2">
        <f t="shared" si="1"/>
        <v>9400</v>
      </c>
    </row>
    <row r="9" spans="1:7" ht="21">
      <c r="A9" s="7">
        <v>5</v>
      </c>
      <c r="B9" s="4" t="s">
        <v>3</v>
      </c>
      <c r="C9" s="1">
        <v>32.5</v>
      </c>
      <c r="D9" s="1">
        <v>261</v>
      </c>
      <c r="E9" s="1">
        <f t="shared" si="0"/>
        <v>293.5</v>
      </c>
      <c r="F9" s="1">
        <v>1853.1</v>
      </c>
      <c r="G9" s="2">
        <f t="shared" si="1"/>
        <v>7100</v>
      </c>
    </row>
    <row r="10" spans="1:7" ht="21">
      <c r="A10" s="7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7">
        <v>7</v>
      </c>
      <c r="B11" s="4" t="s">
        <v>5</v>
      </c>
      <c r="C11" s="1">
        <v>14</v>
      </c>
      <c r="D11" s="1">
        <v>210</v>
      </c>
      <c r="E11" s="1">
        <f t="shared" si="0"/>
        <v>224</v>
      </c>
      <c r="F11" s="1">
        <v>220.5</v>
      </c>
      <c r="G11" s="2">
        <f t="shared" si="1"/>
        <v>1050</v>
      </c>
    </row>
    <row r="12" spans="1:7" ht="21">
      <c r="A12" s="7">
        <v>8</v>
      </c>
      <c r="B12" s="4" t="s">
        <v>6</v>
      </c>
      <c r="C12" s="1">
        <v>0</v>
      </c>
      <c r="D12" s="1">
        <v>0</v>
      </c>
      <c r="E12" s="1">
        <f t="shared" si="0"/>
        <v>0</v>
      </c>
      <c r="F12" s="1">
        <v>0</v>
      </c>
      <c r="G12" s="2">
        <v>0</v>
      </c>
    </row>
    <row r="13" spans="1:7" ht="21">
      <c r="A13" s="7">
        <v>9</v>
      </c>
      <c r="B13" s="4" t="s">
        <v>7</v>
      </c>
      <c r="C13" s="1">
        <v>22</v>
      </c>
      <c r="D13" s="1">
        <v>82</v>
      </c>
      <c r="E13" s="1">
        <f t="shared" si="0"/>
        <v>104</v>
      </c>
      <c r="F13" s="1">
        <v>94.3</v>
      </c>
      <c r="G13" s="2">
        <f t="shared" si="1"/>
        <v>1150</v>
      </c>
    </row>
    <row r="14" spans="1:7" ht="21">
      <c r="A14" s="7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7">
        <v>11</v>
      </c>
      <c r="B15" s="4" t="s">
        <v>14</v>
      </c>
      <c r="C15" s="1">
        <v>14</v>
      </c>
      <c r="D15" s="1">
        <v>44</v>
      </c>
      <c r="E15" s="1">
        <f t="shared" si="0"/>
        <v>58</v>
      </c>
      <c r="F15" s="1">
        <v>440</v>
      </c>
      <c r="G15" s="2">
        <f t="shared" si="1"/>
        <v>10000</v>
      </c>
    </row>
    <row r="16" spans="1:7" ht="21">
      <c r="A16" s="7">
        <v>12</v>
      </c>
      <c r="B16" s="4" t="s">
        <v>15</v>
      </c>
      <c r="C16" s="1">
        <v>6</v>
      </c>
      <c r="D16" s="1">
        <v>50</v>
      </c>
      <c r="E16" s="1">
        <f t="shared" si="0"/>
        <v>56</v>
      </c>
      <c r="F16" s="1">
        <v>220</v>
      </c>
      <c r="G16" s="2">
        <f t="shared" si="1"/>
        <v>4400</v>
      </c>
    </row>
    <row r="17" spans="1:7" ht="21">
      <c r="A17" s="7">
        <v>13</v>
      </c>
      <c r="B17" s="4" t="s">
        <v>16</v>
      </c>
      <c r="C17" s="1">
        <v>8</v>
      </c>
      <c r="D17" s="1">
        <v>22</v>
      </c>
      <c r="E17" s="1">
        <f t="shared" si="0"/>
        <v>30</v>
      </c>
      <c r="F17" s="1">
        <v>77</v>
      </c>
      <c r="G17" s="2">
        <f t="shared" si="1"/>
        <v>3500</v>
      </c>
    </row>
    <row r="18" spans="1:7" ht="21">
      <c r="A18" s="7">
        <v>14</v>
      </c>
      <c r="B18" s="4" t="s">
        <v>17</v>
      </c>
      <c r="C18" s="1">
        <v>7</v>
      </c>
      <c r="D18" s="1">
        <v>26</v>
      </c>
      <c r="E18" s="1">
        <f t="shared" si="0"/>
        <v>33</v>
      </c>
      <c r="F18" s="1">
        <v>98.8</v>
      </c>
      <c r="G18" s="2">
        <f t="shared" si="1"/>
        <v>3800</v>
      </c>
    </row>
    <row r="19" spans="1:7" ht="21">
      <c r="A19" s="7">
        <v>15</v>
      </c>
      <c r="B19" s="4" t="s">
        <v>18</v>
      </c>
      <c r="C19" s="1">
        <v>9</v>
      </c>
      <c r="D19" s="1">
        <v>32</v>
      </c>
      <c r="E19" s="1">
        <f t="shared" si="0"/>
        <v>41</v>
      </c>
      <c r="F19" s="1">
        <v>188.6</v>
      </c>
      <c r="G19" s="2">
        <f t="shared" si="1"/>
        <v>5893.75</v>
      </c>
    </row>
    <row r="20" spans="1:7" ht="21">
      <c r="A20" s="7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>
        <v>0</v>
      </c>
      <c r="G20" s="2">
        <v>0</v>
      </c>
    </row>
    <row r="21" spans="1:7" ht="21">
      <c r="A21" s="7">
        <v>17</v>
      </c>
      <c r="B21" s="4" t="s">
        <v>19</v>
      </c>
      <c r="C21" s="1">
        <v>5</v>
      </c>
      <c r="D21" s="1">
        <v>3</v>
      </c>
      <c r="E21" s="1">
        <f t="shared" si="0"/>
        <v>8</v>
      </c>
      <c r="F21" s="1">
        <v>7.4</v>
      </c>
      <c r="G21" s="2">
        <f t="shared" si="1"/>
        <v>2466.6666666666665</v>
      </c>
    </row>
    <row r="22" spans="1:7" ht="21">
      <c r="A22" s="7">
        <v>18</v>
      </c>
      <c r="B22" s="4" t="s">
        <v>10</v>
      </c>
      <c r="C22" s="1">
        <v>0</v>
      </c>
      <c r="D22" s="1">
        <v>0</v>
      </c>
      <c r="E22" s="1">
        <f t="shared" si="0"/>
        <v>0</v>
      </c>
      <c r="F22" s="1">
        <v>0</v>
      </c>
      <c r="G22" s="2">
        <v>0</v>
      </c>
    </row>
    <row r="23" spans="1:7" ht="21">
      <c r="A23" s="7">
        <v>19</v>
      </c>
      <c r="B23" s="4" t="s">
        <v>20</v>
      </c>
      <c r="C23" s="1">
        <v>0</v>
      </c>
      <c r="D23" s="1">
        <v>0</v>
      </c>
      <c r="E23" s="1">
        <f t="shared" si="0"/>
        <v>0</v>
      </c>
      <c r="F23" s="1">
        <v>0</v>
      </c>
      <c r="G23" s="2">
        <v>0</v>
      </c>
    </row>
    <row r="24" spans="1:7" ht="21">
      <c r="A24" s="7">
        <v>20</v>
      </c>
      <c r="B24" s="4" t="s">
        <v>21</v>
      </c>
      <c r="C24" s="1">
        <v>0</v>
      </c>
      <c r="D24" s="1">
        <v>0</v>
      </c>
      <c r="E24" s="1">
        <f t="shared" si="0"/>
        <v>0</v>
      </c>
      <c r="F24" s="1">
        <v>0</v>
      </c>
      <c r="G24" s="2">
        <v>0</v>
      </c>
    </row>
    <row r="25" spans="1:7" ht="21">
      <c r="A25" s="7">
        <v>21</v>
      </c>
      <c r="B25" s="4" t="s">
        <v>22</v>
      </c>
      <c r="C25" s="1">
        <v>0</v>
      </c>
      <c r="D25" s="1">
        <v>0</v>
      </c>
      <c r="E25" s="1">
        <f t="shared" si="0"/>
        <v>0</v>
      </c>
      <c r="F25" s="1">
        <v>0</v>
      </c>
      <c r="G25" s="2">
        <v>0</v>
      </c>
    </row>
    <row r="26" spans="1:7" ht="21">
      <c r="A26" s="7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7">
        <v>23</v>
      </c>
      <c r="B27" s="4" t="s">
        <v>24</v>
      </c>
      <c r="C27" s="1">
        <v>2</v>
      </c>
      <c r="D27" s="1">
        <v>20</v>
      </c>
      <c r="E27" s="1">
        <f t="shared" si="0"/>
        <v>22</v>
      </c>
      <c r="F27" s="1">
        <v>70</v>
      </c>
      <c r="G27" s="2">
        <f t="shared" si="1"/>
        <v>3500</v>
      </c>
    </row>
    <row r="28" spans="1:7" ht="21">
      <c r="A28" s="7">
        <v>24</v>
      </c>
      <c r="B28" s="4" t="s">
        <v>26</v>
      </c>
      <c r="C28" s="1">
        <v>5</v>
      </c>
      <c r="D28" s="1">
        <v>11</v>
      </c>
      <c r="E28" s="1">
        <f t="shared" si="0"/>
        <v>16</v>
      </c>
      <c r="F28" s="1">
        <v>39.6</v>
      </c>
      <c r="G28" s="2">
        <f t="shared" si="1"/>
        <v>3600</v>
      </c>
    </row>
    <row r="29" spans="1:7" ht="21">
      <c r="A29" s="7">
        <v>25</v>
      </c>
      <c r="B29" s="4" t="s">
        <v>11</v>
      </c>
      <c r="C29" s="1">
        <v>3</v>
      </c>
      <c r="D29" s="1">
        <v>9</v>
      </c>
      <c r="E29" s="1">
        <f t="shared" si="0"/>
        <v>12</v>
      </c>
      <c r="F29" s="1">
        <v>0.096</v>
      </c>
      <c r="G29" s="2">
        <f t="shared" si="1"/>
        <v>10.666666666666666</v>
      </c>
    </row>
    <row r="30" spans="1:7" ht="21">
      <c r="A30" s="7">
        <v>26</v>
      </c>
      <c r="B30" s="4" t="s">
        <v>25</v>
      </c>
      <c r="C30" s="1">
        <v>0</v>
      </c>
      <c r="D30" s="1">
        <v>2</v>
      </c>
      <c r="E30" s="1">
        <f t="shared" si="0"/>
        <v>2</v>
      </c>
      <c r="F30" s="1">
        <v>1.4</v>
      </c>
      <c r="G30" s="2">
        <f t="shared" si="1"/>
        <v>700</v>
      </c>
    </row>
    <row r="31" spans="1:7" ht="21">
      <c r="A31" s="5"/>
      <c r="B31" s="9" t="s">
        <v>31</v>
      </c>
      <c r="C31" s="1">
        <f>SUM(C5:C30)</f>
        <v>161.5</v>
      </c>
      <c r="D31" s="1">
        <f>SUM(D5:D30)</f>
        <v>872</v>
      </c>
      <c r="E31" s="1">
        <f>SUM(E5:E30)</f>
        <v>1033.5</v>
      </c>
      <c r="F31" s="1">
        <f>SUM(F5:F30)</f>
        <v>4092.396</v>
      </c>
      <c r="G31" s="5"/>
    </row>
  </sheetData>
  <sheetProtection/>
  <mergeCells count="6">
    <mergeCell ref="A3:A4"/>
    <mergeCell ref="B3:B4"/>
    <mergeCell ref="C3:E3"/>
    <mergeCell ref="F3:F4"/>
    <mergeCell ref="G3:G4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1"/>
  <sheetViews>
    <sheetView rightToLeft="1" zoomScalePageLayoutView="0" workbookViewId="0" topLeftCell="A1">
      <selection activeCell="A1" sqref="A1:G1"/>
    </sheetView>
  </sheetViews>
  <sheetFormatPr defaultColWidth="9.140625" defaultRowHeight="15"/>
  <cols>
    <col min="1" max="1" width="7.7109375" style="0" customWidth="1"/>
    <col min="2" max="2" width="16.28125" style="0" customWidth="1"/>
    <col min="7" max="7" width="20.28125" style="0" customWidth="1"/>
  </cols>
  <sheetData>
    <row r="1" spans="1:7" ht="33.75" customHeight="1">
      <c r="A1" s="151" t="s">
        <v>251</v>
      </c>
      <c r="B1" s="151"/>
      <c r="C1" s="151"/>
      <c r="D1" s="151"/>
      <c r="E1" s="151"/>
      <c r="F1" s="151"/>
      <c r="G1" s="151"/>
    </row>
    <row r="3" spans="1:7" ht="21">
      <c r="A3" s="146" t="s">
        <v>27</v>
      </c>
      <c r="B3" s="147" t="s">
        <v>28</v>
      </c>
      <c r="C3" s="147" t="s">
        <v>29</v>
      </c>
      <c r="D3" s="147"/>
      <c r="E3" s="147"/>
      <c r="F3" s="148" t="s">
        <v>32</v>
      </c>
      <c r="G3" s="149" t="s">
        <v>33</v>
      </c>
    </row>
    <row r="4" spans="1:7" ht="21">
      <c r="A4" s="146"/>
      <c r="B4" s="147"/>
      <c r="C4" s="1" t="s">
        <v>0</v>
      </c>
      <c r="D4" s="1" t="s">
        <v>30</v>
      </c>
      <c r="E4" s="1" t="s">
        <v>31</v>
      </c>
      <c r="F4" s="147"/>
      <c r="G4" s="150"/>
    </row>
    <row r="5" spans="1:7" ht="21">
      <c r="A5" s="7">
        <v>1</v>
      </c>
      <c r="B5" s="7" t="s">
        <v>1</v>
      </c>
      <c r="C5" s="1">
        <v>7</v>
      </c>
      <c r="D5" s="1">
        <v>130</v>
      </c>
      <c r="E5" s="1">
        <f>D5+C5</f>
        <v>137</v>
      </c>
      <c r="F5" s="1">
        <v>850</v>
      </c>
      <c r="G5" s="2">
        <f>F5*1000/D5</f>
        <v>6538.461538461538</v>
      </c>
    </row>
    <row r="6" spans="1:7" ht="21">
      <c r="A6" s="7">
        <v>2</v>
      </c>
      <c r="B6" s="4" t="s">
        <v>12</v>
      </c>
      <c r="C6" s="3">
        <v>0</v>
      </c>
      <c r="D6" s="1">
        <v>0</v>
      </c>
      <c r="E6" s="1">
        <f aca="true" t="shared" si="0" ref="E6:E30">D6+C6</f>
        <v>0</v>
      </c>
      <c r="F6" s="1">
        <v>0</v>
      </c>
      <c r="G6" s="2">
        <v>0</v>
      </c>
    </row>
    <row r="7" spans="1:7" ht="21">
      <c r="A7" s="7">
        <v>3</v>
      </c>
      <c r="B7" s="4" t="s">
        <v>13</v>
      </c>
      <c r="C7" s="1">
        <v>1</v>
      </c>
      <c r="D7" s="1">
        <v>19</v>
      </c>
      <c r="E7" s="1">
        <f t="shared" si="0"/>
        <v>20</v>
      </c>
      <c r="F7" s="1">
        <v>165</v>
      </c>
      <c r="G7" s="2">
        <f aca="true" t="shared" si="1" ref="G7:G30">F7*1000/D7</f>
        <v>8684.21052631579</v>
      </c>
    </row>
    <row r="8" spans="1:7" ht="21">
      <c r="A8" s="7">
        <v>4</v>
      </c>
      <c r="B8" s="4" t="s">
        <v>2</v>
      </c>
      <c r="C8" s="1">
        <v>110</v>
      </c>
      <c r="D8" s="1">
        <v>220</v>
      </c>
      <c r="E8" s="1">
        <f t="shared" si="0"/>
        <v>330</v>
      </c>
      <c r="F8" s="1">
        <v>1836</v>
      </c>
      <c r="G8" s="2">
        <f t="shared" si="1"/>
        <v>8345.454545454546</v>
      </c>
    </row>
    <row r="9" spans="1:7" ht="21">
      <c r="A9" s="7">
        <v>5</v>
      </c>
      <c r="B9" s="4" t="s">
        <v>3</v>
      </c>
      <c r="C9" s="1">
        <v>8</v>
      </c>
      <c r="D9" s="1">
        <v>375</v>
      </c>
      <c r="E9" s="1">
        <f t="shared" si="0"/>
        <v>383</v>
      </c>
      <c r="F9" s="1">
        <v>2700</v>
      </c>
      <c r="G9" s="2">
        <f t="shared" si="1"/>
        <v>7200</v>
      </c>
    </row>
    <row r="10" spans="1:7" ht="21">
      <c r="A10" s="7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7">
        <v>7</v>
      </c>
      <c r="B11" s="4" t="s">
        <v>5</v>
      </c>
      <c r="C11" s="1">
        <v>80</v>
      </c>
      <c r="D11" s="1">
        <v>570</v>
      </c>
      <c r="E11" s="1">
        <f t="shared" si="0"/>
        <v>650</v>
      </c>
      <c r="F11" s="1">
        <v>513</v>
      </c>
      <c r="G11" s="2">
        <f t="shared" si="1"/>
        <v>900</v>
      </c>
    </row>
    <row r="12" spans="1:7" ht="21">
      <c r="A12" s="7">
        <v>8</v>
      </c>
      <c r="B12" s="4" t="s">
        <v>6</v>
      </c>
      <c r="C12" s="1">
        <v>0</v>
      </c>
      <c r="D12" s="1">
        <v>0</v>
      </c>
      <c r="E12" s="1">
        <f t="shared" si="0"/>
        <v>0</v>
      </c>
      <c r="F12" s="1">
        <v>0</v>
      </c>
      <c r="G12" s="2">
        <v>0</v>
      </c>
    </row>
    <row r="13" spans="1:7" ht="21">
      <c r="A13" s="7">
        <v>9</v>
      </c>
      <c r="B13" s="4" t="s">
        <v>7</v>
      </c>
      <c r="C13" s="1">
        <v>50</v>
      </c>
      <c r="D13" s="1">
        <v>405</v>
      </c>
      <c r="E13" s="1">
        <f t="shared" si="0"/>
        <v>455</v>
      </c>
      <c r="F13" s="1">
        <v>506</v>
      </c>
      <c r="G13" s="2">
        <f t="shared" si="1"/>
        <v>1249.3827160493827</v>
      </c>
    </row>
    <row r="14" spans="1:7" ht="21">
      <c r="A14" s="7">
        <v>10</v>
      </c>
      <c r="B14" s="4" t="s">
        <v>8</v>
      </c>
      <c r="C14" s="1">
        <v>1</v>
      </c>
      <c r="D14" s="1">
        <v>7</v>
      </c>
      <c r="E14" s="1">
        <f t="shared" si="0"/>
        <v>8</v>
      </c>
      <c r="F14" s="1">
        <v>9</v>
      </c>
      <c r="G14" s="2">
        <f t="shared" si="1"/>
        <v>1285.7142857142858</v>
      </c>
    </row>
    <row r="15" spans="1:7" ht="21">
      <c r="A15" s="7">
        <v>11</v>
      </c>
      <c r="B15" s="4" t="s">
        <v>14</v>
      </c>
      <c r="C15" s="1">
        <v>2</v>
      </c>
      <c r="D15" s="1">
        <v>21</v>
      </c>
      <c r="E15" s="1">
        <f t="shared" si="0"/>
        <v>23</v>
      </c>
      <c r="F15" s="1">
        <v>84</v>
      </c>
      <c r="G15" s="2">
        <f t="shared" si="1"/>
        <v>4000</v>
      </c>
    </row>
    <row r="16" spans="1:7" ht="21">
      <c r="A16" s="7">
        <v>12</v>
      </c>
      <c r="B16" s="4" t="s">
        <v>15</v>
      </c>
      <c r="C16" s="1">
        <v>12</v>
      </c>
      <c r="D16" s="1">
        <v>388</v>
      </c>
      <c r="E16" s="1">
        <f t="shared" si="0"/>
        <v>400</v>
      </c>
      <c r="F16" s="1">
        <v>1136</v>
      </c>
      <c r="G16" s="2">
        <f t="shared" si="1"/>
        <v>2927.8350515463917</v>
      </c>
    </row>
    <row r="17" spans="1:7" ht="21">
      <c r="A17" s="7">
        <v>13</v>
      </c>
      <c r="B17" s="4" t="s">
        <v>16</v>
      </c>
      <c r="C17" s="1">
        <v>11</v>
      </c>
      <c r="D17" s="1">
        <v>70</v>
      </c>
      <c r="E17" s="1">
        <v>81</v>
      </c>
      <c r="F17" s="1">
        <v>680</v>
      </c>
      <c r="G17" s="2">
        <f t="shared" si="1"/>
        <v>9714.285714285714</v>
      </c>
    </row>
    <row r="18" spans="1:7" ht="21">
      <c r="A18" s="7">
        <v>14</v>
      </c>
      <c r="B18" s="4" t="s">
        <v>17</v>
      </c>
      <c r="C18" s="1">
        <v>8</v>
      </c>
      <c r="D18" s="1">
        <v>36</v>
      </c>
      <c r="E18" s="1">
        <f t="shared" si="0"/>
        <v>44</v>
      </c>
      <c r="F18" s="1">
        <v>151.2</v>
      </c>
      <c r="G18" s="2">
        <f t="shared" si="1"/>
        <v>4200</v>
      </c>
    </row>
    <row r="19" spans="1:7" ht="21">
      <c r="A19" s="7">
        <v>15</v>
      </c>
      <c r="B19" s="4" t="s">
        <v>18</v>
      </c>
      <c r="C19" s="1">
        <v>31</v>
      </c>
      <c r="D19" s="1">
        <v>502</v>
      </c>
      <c r="E19" s="1">
        <f t="shared" si="0"/>
        <v>533</v>
      </c>
      <c r="F19" s="1">
        <v>2329</v>
      </c>
      <c r="G19" s="2">
        <f t="shared" si="1"/>
        <v>4639.442231075697</v>
      </c>
    </row>
    <row r="20" spans="1:7" ht="21">
      <c r="A20" s="7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>
        <v>0</v>
      </c>
      <c r="G20" s="2">
        <v>0</v>
      </c>
    </row>
    <row r="21" spans="1:7" ht="21">
      <c r="A21" s="7">
        <v>17</v>
      </c>
      <c r="B21" s="4" t="s">
        <v>19</v>
      </c>
      <c r="C21" s="1">
        <v>112</v>
      </c>
      <c r="D21" s="1">
        <v>330</v>
      </c>
      <c r="E21" s="1">
        <f t="shared" si="0"/>
        <v>442</v>
      </c>
      <c r="F21" s="1">
        <v>158</v>
      </c>
      <c r="G21" s="2">
        <f t="shared" si="1"/>
        <v>478.7878787878788</v>
      </c>
    </row>
    <row r="22" spans="1:7" ht="21">
      <c r="A22" s="7">
        <v>18</v>
      </c>
      <c r="B22" s="4" t="s">
        <v>10</v>
      </c>
      <c r="C22" s="1">
        <v>138</v>
      </c>
      <c r="D22" s="1">
        <v>1950</v>
      </c>
      <c r="E22" s="1">
        <f t="shared" si="0"/>
        <v>2088</v>
      </c>
      <c r="F22" s="1">
        <v>27300</v>
      </c>
      <c r="G22" s="2">
        <f t="shared" si="1"/>
        <v>14000</v>
      </c>
    </row>
    <row r="23" spans="1:7" ht="21">
      <c r="A23" s="7">
        <v>19</v>
      </c>
      <c r="B23" s="4" t="s">
        <v>20</v>
      </c>
      <c r="C23" s="1">
        <v>1</v>
      </c>
      <c r="D23" s="1">
        <v>62</v>
      </c>
      <c r="E23" s="1">
        <f t="shared" si="0"/>
        <v>63</v>
      </c>
      <c r="F23" s="1">
        <v>434</v>
      </c>
      <c r="G23" s="2">
        <f t="shared" si="1"/>
        <v>7000</v>
      </c>
    </row>
    <row r="24" spans="1:7" ht="21">
      <c r="A24" s="7">
        <v>20</v>
      </c>
      <c r="B24" s="4" t="s">
        <v>21</v>
      </c>
      <c r="C24" s="1">
        <v>1</v>
      </c>
      <c r="D24" s="1">
        <v>15</v>
      </c>
      <c r="E24" s="1">
        <f t="shared" si="0"/>
        <v>16</v>
      </c>
      <c r="F24" s="1">
        <v>90</v>
      </c>
      <c r="G24" s="2">
        <f t="shared" si="1"/>
        <v>6000</v>
      </c>
    </row>
    <row r="25" spans="1:7" ht="21">
      <c r="A25" s="7">
        <v>21</v>
      </c>
      <c r="B25" s="4" t="s">
        <v>22</v>
      </c>
      <c r="C25" s="1">
        <v>170</v>
      </c>
      <c r="D25" s="1">
        <v>130</v>
      </c>
      <c r="E25" s="1">
        <f t="shared" si="0"/>
        <v>300</v>
      </c>
      <c r="F25" s="1">
        <v>91</v>
      </c>
      <c r="G25" s="2">
        <f t="shared" si="1"/>
        <v>700</v>
      </c>
    </row>
    <row r="26" spans="1:7" ht="21">
      <c r="A26" s="7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7">
        <v>23</v>
      </c>
      <c r="B27" s="4" t="s">
        <v>24</v>
      </c>
      <c r="C27" s="1">
        <v>27</v>
      </c>
      <c r="D27" s="1">
        <v>118</v>
      </c>
      <c r="E27" s="1">
        <f t="shared" si="0"/>
        <v>145</v>
      </c>
      <c r="F27" s="1">
        <v>115</v>
      </c>
      <c r="G27" s="2">
        <f t="shared" si="1"/>
        <v>974.5762711864406</v>
      </c>
    </row>
    <row r="28" spans="1:7" ht="21">
      <c r="A28" s="7">
        <v>24</v>
      </c>
      <c r="B28" s="4" t="s">
        <v>26</v>
      </c>
      <c r="C28" s="1">
        <v>97</v>
      </c>
      <c r="D28" s="1">
        <v>1553</v>
      </c>
      <c r="E28" s="1">
        <f t="shared" si="0"/>
        <v>1650</v>
      </c>
      <c r="F28" s="1">
        <v>4039</v>
      </c>
      <c r="G28" s="2">
        <f t="shared" si="1"/>
        <v>2600.7726980038633</v>
      </c>
    </row>
    <row r="29" spans="1:7" ht="21">
      <c r="A29" s="7">
        <v>25</v>
      </c>
      <c r="B29" s="4" t="s">
        <v>11</v>
      </c>
      <c r="C29" s="1">
        <v>5.5</v>
      </c>
      <c r="D29" s="1">
        <v>25.1</v>
      </c>
      <c r="E29" s="1">
        <f t="shared" si="0"/>
        <v>30.6</v>
      </c>
      <c r="F29" s="1">
        <v>0.135</v>
      </c>
      <c r="G29" s="2">
        <f t="shared" si="1"/>
        <v>5.378486055776892</v>
      </c>
    </row>
    <row r="30" spans="1:7" ht="21">
      <c r="A30" s="7">
        <v>26</v>
      </c>
      <c r="B30" s="4" t="s">
        <v>25</v>
      </c>
      <c r="C30" s="1">
        <v>0</v>
      </c>
      <c r="D30" s="1">
        <v>181</v>
      </c>
      <c r="E30" s="1">
        <f t="shared" si="0"/>
        <v>181</v>
      </c>
      <c r="F30" s="1">
        <v>2960</v>
      </c>
      <c r="G30" s="2">
        <f t="shared" si="1"/>
        <v>16353.591160220994</v>
      </c>
    </row>
    <row r="31" spans="1:7" ht="21">
      <c r="A31" s="5"/>
      <c r="B31" s="9" t="s">
        <v>31</v>
      </c>
      <c r="C31" s="1">
        <f>SUM(C5:C30)</f>
        <v>872.5</v>
      </c>
      <c r="D31" s="1">
        <f>SUM(D5:D30)</f>
        <v>7107.1</v>
      </c>
      <c r="E31" s="1">
        <f>SUM(E5:E30)</f>
        <v>7979.6</v>
      </c>
      <c r="F31" s="1">
        <f>SUM(F5:F30)</f>
        <v>46146.335</v>
      </c>
      <c r="G31" s="5"/>
    </row>
  </sheetData>
  <sheetProtection/>
  <mergeCells count="6">
    <mergeCell ref="A3:A4"/>
    <mergeCell ref="B3:B4"/>
    <mergeCell ref="C3:E3"/>
    <mergeCell ref="F3:F4"/>
    <mergeCell ref="G3:G4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1"/>
  <sheetViews>
    <sheetView rightToLeft="1" zoomScalePageLayoutView="0" workbookViewId="0" topLeftCell="A1">
      <selection activeCell="A1" sqref="A1:G1"/>
    </sheetView>
  </sheetViews>
  <sheetFormatPr defaultColWidth="9.140625" defaultRowHeight="15"/>
  <cols>
    <col min="1" max="1" width="7.7109375" style="0" customWidth="1"/>
    <col min="2" max="2" width="16.57421875" style="0" customWidth="1"/>
    <col min="7" max="7" width="20.28125" style="0" customWidth="1"/>
  </cols>
  <sheetData>
    <row r="1" spans="1:7" ht="33" customHeight="1">
      <c r="A1" s="151" t="s">
        <v>250</v>
      </c>
      <c r="B1" s="151"/>
      <c r="C1" s="151"/>
      <c r="D1" s="151"/>
      <c r="E1" s="151"/>
      <c r="F1" s="151"/>
      <c r="G1" s="151"/>
    </row>
    <row r="3" spans="1:7" ht="21">
      <c r="A3" s="146" t="s">
        <v>27</v>
      </c>
      <c r="B3" s="147" t="s">
        <v>28</v>
      </c>
      <c r="C3" s="147" t="s">
        <v>29</v>
      </c>
      <c r="D3" s="147"/>
      <c r="E3" s="147"/>
      <c r="F3" s="148" t="s">
        <v>32</v>
      </c>
      <c r="G3" s="149" t="s">
        <v>33</v>
      </c>
    </row>
    <row r="4" spans="1:7" ht="21">
      <c r="A4" s="146"/>
      <c r="B4" s="147"/>
      <c r="C4" s="1" t="s">
        <v>0</v>
      </c>
      <c r="D4" s="1" t="s">
        <v>30</v>
      </c>
      <c r="E4" s="1" t="s">
        <v>31</v>
      </c>
      <c r="F4" s="147"/>
      <c r="G4" s="150"/>
    </row>
    <row r="5" spans="1:7" ht="21">
      <c r="A5" s="7">
        <v>1</v>
      </c>
      <c r="B5" s="7" t="s">
        <v>1</v>
      </c>
      <c r="C5" s="1">
        <v>0</v>
      </c>
      <c r="D5" s="1">
        <v>0</v>
      </c>
      <c r="E5" s="1">
        <f>D5+C5</f>
        <v>0</v>
      </c>
      <c r="F5" s="1">
        <v>0</v>
      </c>
      <c r="G5" s="2">
        <v>0</v>
      </c>
    </row>
    <row r="6" spans="1:7" ht="21">
      <c r="A6" s="7">
        <v>2</v>
      </c>
      <c r="B6" s="4" t="s">
        <v>12</v>
      </c>
      <c r="C6" s="3">
        <v>0</v>
      </c>
      <c r="D6" s="1">
        <v>0</v>
      </c>
      <c r="E6" s="1">
        <f aca="true" t="shared" si="0" ref="E6:E30">D6+C6</f>
        <v>0</v>
      </c>
      <c r="F6" s="1">
        <v>0</v>
      </c>
      <c r="G6" s="2">
        <v>0</v>
      </c>
    </row>
    <row r="7" spans="1:7" ht="21">
      <c r="A7" s="7">
        <v>3</v>
      </c>
      <c r="B7" s="4" t="s">
        <v>13</v>
      </c>
      <c r="C7" s="1">
        <v>6</v>
      </c>
      <c r="D7" s="1">
        <v>7</v>
      </c>
      <c r="E7" s="1">
        <f t="shared" si="0"/>
        <v>13</v>
      </c>
      <c r="F7" s="1">
        <v>60</v>
      </c>
      <c r="G7" s="2">
        <f>F7*1000/D7</f>
        <v>8571.42857142857</v>
      </c>
    </row>
    <row r="8" spans="1:7" ht="21">
      <c r="A8" s="7">
        <v>4</v>
      </c>
      <c r="B8" s="4" t="s">
        <v>2</v>
      </c>
      <c r="C8" s="1">
        <v>115</v>
      </c>
      <c r="D8" s="1">
        <v>320</v>
      </c>
      <c r="E8" s="1">
        <f t="shared" si="0"/>
        <v>435</v>
      </c>
      <c r="F8" s="1">
        <v>4800</v>
      </c>
      <c r="G8" s="2">
        <f>F8*1000/D8</f>
        <v>15000</v>
      </c>
    </row>
    <row r="9" spans="1:7" ht="21">
      <c r="A9" s="7">
        <v>5</v>
      </c>
      <c r="B9" s="4" t="s">
        <v>3</v>
      </c>
      <c r="C9" s="1">
        <v>0</v>
      </c>
      <c r="D9" s="1">
        <v>0</v>
      </c>
      <c r="E9" s="1">
        <f t="shared" si="0"/>
        <v>0</v>
      </c>
      <c r="F9" s="1">
        <v>0</v>
      </c>
      <c r="G9" s="2">
        <v>0</v>
      </c>
    </row>
    <row r="10" spans="1:7" ht="21">
      <c r="A10" s="7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7">
        <v>7</v>
      </c>
      <c r="B11" s="4" t="s">
        <v>5</v>
      </c>
      <c r="C11" s="1">
        <v>0</v>
      </c>
      <c r="D11" s="1">
        <v>0</v>
      </c>
      <c r="E11" s="1">
        <f t="shared" si="0"/>
        <v>0</v>
      </c>
      <c r="F11" s="1">
        <v>0</v>
      </c>
      <c r="G11" s="2">
        <v>0</v>
      </c>
    </row>
    <row r="12" spans="1:7" ht="21">
      <c r="A12" s="7">
        <v>8</v>
      </c>
      <c r="B12" s="4" t="s">
        <v>6</v>
      </c>
      <c r="C12" s="1">
        <v>0</v>
      </c>
      <c r="D12" s="1">
        <v>0</v>
      </c>
      <c r="E12" s="1">
        <f t="shared" si="0"/>
        <v>0</v>
      </c>
      <c r="F12" s="1">
        <v>0</v>
      </c>
      <c r="G12" s="2">
        <v>0</v>
      </c>
    </row>
    <row r="13" spans="1:7" ht="21">
      <c r="A13" s="7">
        <v>9</v>
      </c>
      <c r="B13" s="4" t="s">
        <v>7</v>
      </c>
      <c r="C13" s="1">
        <v>10</v>
      </c>
      <c r="D13" s="1">
        <v>100</v>
      </c>
      <c r="E13" s="1">
        <f t="shared" si="0"/>
        <v>110</v>
      </c>
      <c r="F13" s="1">
        <v>150</v>
      </c>
      <c r="G13" s="2">
        <f>F13*1000/D13</f>
        <v>1500</v>
      </c>
    </row>
    <row r="14" spans="1:7" ht="21">
      <c r="A14" s="7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7">
        <v>11</v>
      </c>
      <c r="B15" s="4" t="s">
        <v>14</v>
      </c>
      <c r="C15" s="1">
        <v>70</v>
      </c>
      <c r="D15" s="1">
        <v>290</v>
      </c>
      <c r="E15" s="1">
        <f t="shared" si="0"/>
        <v>360</v>
      </c>
      <c r="F15" s="1">
        <v>4500</v>
      </c>
      <c r="G15" s="2">
        <f>F15*1000/D15</f>
        <v>15517.241379310344</v>
      </c>
    </row>
    <row r="16" spans="1:7" ht="21">
      <c r="A16" s="7">
        <v>12</v>
      </c>
      <c r="B16" s="4" t="s">
        <v>15</v>
      </c>
      <c r="C16" s="1">
        <v>18</v>
      </c>
      <c r="D16" s="1">
        <v>230</v>
      </c>
      <c r="E16" s="1">
        <f t="shared" si="0"/>
        <v>248</v>
      </c>
      <c r="F16" s="1">
        <v>690</v>
      </c>
      <c r="G16" s="2">
        <f>F16*1000/D16</f>
        <v>3000</v>
      </c>
    </row>
    <row r="17" spans="1:7" ht="21">
      <c r="A17" s="7">
        <v>13</v>
      </c>
      <c r="B17" s="4" t="s">
        <v>16</v>
      </c>
      <c r="C17" s="1">
        <v>32</v>
      </c>
      <c r="D17" s="1">
        <v>140</v>
      </c>
      <c r="E17" s="1">
        <f t="shared" si="0"/>
        <v>172</v>
      </c>
      <c r="F17" s="1">
        <v>1260</v>
      </c>
      <c r="G17" s="2">
        <f>F17*1000/D17</f>
        <v>9000</v>
      </c>
    </row>
    <row r="18" spans="1:7" ht="21">
      <c r="A18" s="7">
        <v>14</v>
      </c>
      <c r="B18" s="4" t="s">
        <v>17</v>
      </c>
      <c r="C18" s="1">
        <v>16</v>
      </c>
      <c r="D18" s="1">
        <v>135</v>
      </c>
      <c r="E18" s="1">
        <f t="shared" si="0"/>
        <v>151</v>
      </c>
      <c r="F18" s="1">
        <v>1350</v>
      </c>
      <c r="G18" s="2">
        <f>F18*1000/D18</f>
        <v>10000</v>
      </c>
    </row>
    <row r="19" spans="1:7" ht="21">
      <c r="A19" s="7">
        <v>15</v>
      </c>
      <c r="B19" s="4" t="s">
        <v>18</v>
      </c>
      <c r="C19" s="1">
        <v>16</v>
      </c>
      <c r="D19" s="1">
        <v>40</v>
      </c>
      <c r="E19" s="1">
        <f t="shared" si="0"/>
        <v>56</v>
      </c>
      <c r="F19" s="1">
        <v>568</v>
      </c>
      <c r="G19" s="2">
        <f>F19*1000/D19</f>
        <v>14200</v>
      </c>
    </row>
    <row r="20" spans="1:7" ht="21">
      <c r="A20" s="7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>
        <v>0</v>
      </c>
      <c r="G20" s="2">
        <v>0</v>
      </c>
    </row>
    <row r="21" spans="1:7" ht="21">
      <c r="A21" s="7">
        <v>17</v>
      </c>
      <c r="B21" s="4" t="s">
        <v>19</v>
      </c>
      <c r="C21" s="1">
        <v>0</v>
      </c>
      <c r="D21" s="1">
        <v>0</v>
      </c>
      <c r="E21" s="1">
        <f t="shared" si="0"/>
        <v>0</v>
      </c>
      <c r="F21" s="1">
        <v>0</v>
      </c>
      <c r="G21" s="2">
        <v>0</v>
      </c>
    </row>
    <row r="22" spans="1:7" ht="21">
      <c r="A22" s="7">
        <v>18</v>
      </c>
      <c r="B22" s="4" t="s">
        <v>10</v>
      </c>
      <c r="C22" s="1">
        <v>2</v>
      </c>
      <c r="D22" s="1">
        <v>0</v>
      </c>
      <c r="E22" s="1">
        <f t="shared" si="0"/>
        <v>2</v>
      </c>
      <c r="F22" s="1">
        <v>0</v>
      </c>
      <c r="G22" s="2">
        <v>0</v>
      </c>
    </row>
    <row r="23" spans="1:7" ht="21">
      <c r="A23" s="7">
        <v>19</v>
      </c>
      <c r="B23" s="4" t="s">
        <v>20</v>
      </c>
      <c r="C23" s="1">
        <v>0</v>
      </c>
      <c r="D23" s="1">
        <v>0</v>
      </c>
      <c r="E23" s="1">
        <f t="shared" si="0"/>
        <v>0</v>
      </c>
      <c r="F23" s="1">
        <v>0</v>
      </c>
      <c r="G23" s="2">
        <v>0</v>
      </c>
    </row>
    <row r="24" spans="1:7" ht="21">
      <c r="A24" s="7">
        <v>20</v>
      </c>
      <c r="B24" s="4" t="s">
        <v>21</v>
      </c>
      <c r="C24" s="1">
        <v>0</v>
      </c>
      <c r="D24" s="1">
        <v>0</v>
      </c>
      <c r="E24" s="1">
        <f t="shared" si="0"/>
        <v>0</v>
      </c>
      <c r="F24" s="1">
        <v>0</v>
      </c>
      <c r="G24" s="2">
        <v>0</v>
      </c>
    </row>
    <row r="25" spans="1:7" ht="21">
      <c r="A25" s="7">
        <v>21</v>
      </c>
      <c r="B25" s="4" t="s">
        <v>22</v>
      </c>
      <c r="C25" s="1">
        <v>10</v>
      </c>
      <c r="D25" s="1">
        <v>35</v>
      </c>
      <c r="E25" s="1">
        <f t="shared" si="0"/>
        <v>45</v>
      </c>
      <c r="F25" s="1">
        <v>70</v>
      </c>
      <c r="G25" s="2">
        <f>F25*1000/D25</f>
        <v>2000</v>
      </c>
    </row>
    <row r="26" spans="1:7" ht="21">
      <c r="A26" s="7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7">
        <v>23</v>
      </c>
      <c r="B27" s="4" t="s">
        <v>24</v>
      </c>
      <c r="C27" s="1">
        <v>0</v>
      </c>
      <c r="D27" s="1">
        <v>0</v>
      </c>
      <c r="E27" s="1">
        <f t="shared" si="0"/>
        <v>0</v>
      </c>
      <c r="F27" s="1">
        <v>0</v>
      </c>
      <c r="G27" s="2">
        <v>0</v>
      </c>
    </row>
    <row r="28" spans="1:7" ht="21">
      <c r="A28" s="7">
        <v>24</v>
      </c>
      <c r="B28" s="4" t="s">
        <v>26</v>
      </c>
      <c r="C28" s="1">
        <v>0</v>
      </c>
      <c r="D28" s="1">
        <v>0</v>
      </c>
      <c r="E28" s="1">
        <f t="shared" si="0"/>
        <v>0</v>
      </c>
      <c r="F28" s="1">
        <v>0</v>
      </c>
      <c r="G28" s="2">
        <v>0</v>
      </c>
    </row>
    <row r="29" spans="1:7" ht="21">
      <c r="A29" s="7">
        <v>25</v>
      </c>
      <c r="B29" s="4" t="s">
        <v>11</v>
      </c>
      <c r="C29" s="1">
        <v>0</v>
      </c>
      <c r="D29" s="1">
        <v>0</v>
      </c>
      <c r="E29" s="1">
        <f t="shared" si="0"/>
        <v>0</v>
      </c>
      <c r="F29" s="1">
        <v>0</v>
      </c>
      <c r="G29" s="2">
        <v>0</v>
      </c>
    </row>
    <row r="30" spans="1:7" ht="21">
      <c r="A30" s="7">
        <v>26</v>
      </c>
      <c r="B30" s="4" t="s">
        <v>25</v>
      </c>
      <c r="C30" s="1">
        <v>0</v>
      </c>
      <c r="D30" s="1">
        <v>6</v>
      </c>
      <c r="E30" s="1">
        <f t="shared" si="0"/>
        <v>6</v>
      </c>
      <c r="F30" s="1">
        <v>160.8</v>
      </c>
      <c r="G30" s="2">
        <f>F30*1000/D30</f>
        <v>26800</v>
      </c>
    </row>
    <row r="31" spans="1:7" ht="21">
      <c r="A31" s="5"/>
      <c r="B31" s="9" t="s">
        <v>31</v>
      </c>
      <c r="C31" s="1">
        <f>SUM(C5:C30)</f>
        <v>295</v>
      </c>
      <c r="D31" s="1">
        <f>SUM(D5:D30)</f>
        <v>1303</v>
      </c>
      <c r="E31" s="1">
        <f>SUM(E5:E30)</f>
        <v>1598</v>
      </c>
      <c r="F31" s="1">
        <f>SUM(F5:F30)</f>
        <v>13608.8</v>
      </c>
      <c r="G31" s="5"/>
    </row>
  </sheetData>
  <sheetProtection/>
  <mergeCells count="6">
    <mergeCell ref="A3:A4"/>
    <mergeCell ref="B3:B4"/>
    <mergeCell ref="C3:E3"/>
    <mergeCell ref="F3:F4"/>
    <mergeCell ref="G3:G4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1"/>
  <sheetViews>
    <sheetView rightToLeft="1" zoomScalePageLayoutView="0" workbookViewId="0" topLeftCell="A1">
      <selection activeCell="A1" sqref="A1:G1"/>
    </sheetView>
  </sheetViews>
  <sheetFormatPr defaultColWidth="9.140625" defaultRowHeight="15"/>
  <cols>
    <col min="1" max="1" width="7.7109375" style="0" customWidth="1"/>
    <col min="2" max="2" width="17.140625" style="0" customWidth="1"/>
    <col min="7" max="7" width="20.28125" style="0" customWidth="1"/>
  </cols>
  <sheetData>
    <row r="1" spans="1:7" ht="34.5" customHeight="1">
      <c r="A1" s="151" t="s">
        <v>249</v>
      </c>
      <c r="B1" s="151"/>
      <c r="C1" s="151"/>
      <c r="D1" s="151"/>
      <c r="E1" s="151"/>
      <c r="F1" s="151"/>
      <c r="G1" s="151"/>
    </row>
    <row r="3" spans="1:7" ht="21">
      <c r="A3" s="146" t="s">
        <v>27</v>
      </c>
      <c r="B3" s="147" t="s">
        <v>28</v>
      </c>
      <c r="C3" s="147" t="s">
        <v>29</v>
      </c>
      <c r="D3" s="147"/>
      <c r="E3" s="147"/>
      <c r="F3" s="148" t="s">
        <v>32</v>
      </c>
      <c r="G3" s="149" t="s">
        <v>33</v>
      </c>
    </row>
    <row r="4" spans="1:7" ht="21">
      <c r="A4" s="146"/>
      <c r="B4" s="147"/>
      <c r="C4" s="1" t="s">
        <v>0</v>
      </c>
      <c r="D4" s="1" t="s">
        <v>30</v>
      </c>
      <c r="E4" s="1" t="s">
        <v>31</v>
      </c>
      <c r="F4" s="147"/>
      <c r="G4" s="150"/>
    </row>
    <row r="5" spans="1:7" ht="21">
      <c r="A5" s="7">
        <v>1</v>
      </c>
      <c r="B5" s="7" t="s">
        <v>1</v>
      </c>
      <c r="C5" s="1">
        <v>10</v>
      </c>
      <c r="D5" s="1">
        <v>32</v>
      </c>
      <c r="E5" s="1">
        <f>D5+C5</f>
        <v>42</v>
      </c>
      <c r="F5" s="1">
        <v>192</v>
      </c>
      <c r="G5" s="2">
        <f>F5*1000/D5</f>
        <v>6000</v>
      </c>
    </row>
    <row r="6" spans="1:7" ht="21">
      <c r="A6" s="7">
        <v>2</v>
      </c>
      <c r="B6" s="4" t="s">
        <v>12</v>
      </c>
      <c r="C6" s="3">
        <v>0</v>
      </c>
      <c r="D6" s="1">
        <v>0</v>
      </c>
      <c r="E6" s="1">
        <f aca="true" t="shared" si="0" ref="E6:E30">D6+C6</f>
        <v>0</v>
      </c>
      <c r="F6" s="1">
        <v>0</v>
      </c>
      <c r="G6" s="2">
        <v>0</v>
      </c>
    </row>
    <row r="7" spans="1:7" ht="21">
      <c r="A7" s="7">
        <v>3</v>
      </c>
      <c r="B7" s="4" t="s">
        <v>13</v>
      </c>
      <c r="C7" s="1">
        <v>1.7</v>
      </c>
      <c r="D7" s="1">
        <v>4</v>
      </c>
      <c r="E7" s="1">
        <f t="shared" si="0"/>
        <v>5.7</v>
      </c>
      <c r="F7" s="1">
        <v>65</v>
      </c>
      <c r="G7" s="2">
        <f aca="true" t="shared" si="1" ref="G7:G29">F7*1000/D7</f>
        <v>16250</v>
      </c>
    </row>
    <row r="8" spans="1:7" ht="21">
      <c r="A8" s="7">
        <v>4</v>
      </c>
      <c r="B8" s="4" t="s">
        <v>2</v>
      </c>
      <c r="C8" s="1">
        <v>0</v>
      </c>
      <c r="D8" s="1">
        <v>0</v>
      </c>
      <c r="E8" s="1">
        <f t="shared" si="0"/>
        <v>0</v>
      </c>
      <c r="F8" s="1">
        <v>0</v>
      </c>
      <c r="G8" s="2">
        <v>0</v>
      </c>
    </row>
    <row r="9" spans="1:7" ht="21">
      <c r="A9" s="7">
        <v>5</v>
      </c>
      <c r="B9" s="4" t="s">
        <v>3</v>
      </c>
      <c r="C9" s="1">
        <v>17</v>
      </c>
      <c r="D9" s="1">
        <v>152</v>
      </c>
      <c r="E9" s="1">
        <f t="shared" si="0"/>
        <v>169</v>
      </c>
      <c r="F9" s="1">
        <v>672</v>
      </c>
      <c r="G9" s="2">
        <f t="shared" si="1"/>
        <v>4421.0526315789475</v>
      </c>
    </row>
    <row r="10" spans="1:7" ht="21">
      <c r="A10" s="7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7">
        <v>7</v>
      </c>
      <c r="B11" s="4" t="s">
        <v>5</v>
      </c>
      <c r="C11" s="1">
        <v>190</v>
      </c>
      <c r="D11" s="1">
        <v>365</v>
      </c>
      <c r="E11" s="1">
        <f t="shared" si="0"/>
        <v>555</v>
      </c>
      <c r="F11" s="1">
        <v>482</v>
      </c>
      <c r="G11" s="2">
        <f t="shared" si="1"/>
        <v>1320.5479452054794</v>
      </c>
    </row>
    <row r="12" spans="1:7" ht="21">
      <c r="A12" s="7">
        <v>8</v>
      </c>
      <c r="B12" s="4" t="s">
        <v>6</v>
      </c>
      <c r="C12" s="1">
        <v>450</v>
      </c>
      <c r="D12" s="1">
        <v>160</v>
      </c>
      <c r="E12" s="1">
        <f t="shared" si="0"/>
        <v>610</v>
      </c>
      <c r="F12" s="1">
        <v>102</v>
      </c>
      <c r="G12" s="2">
        <f t="shared" si="1"/>
        <v>637.5</v>
      </c>
    </row>
    <row r="13" spans="1:7" ht="21">
      <c r="A13" s="7">
        <v>9</v>
      </c>
      <c r="B13" s="4" t="s">
        <v>7</v>
      </c>
      <c r="C13" s="1">
        <v>125</v>
      </c>
      <c r="D13" s="1">
        <v>272</v>
      </c>
      <c r="E13" s="1">
        <f t="shared" si="0"/>
        <v>397</v>
      </c>
      <c r="F13" s="1">
        <v>524</v>
      </c>
      <c r="G13" s="2">
        <f t="shared" si="1"/>
        <v>1926.4705882352941</v>
      </c>
    </row>
    <row r="14" spans="1:7" ht="21">
      <c r="A14" s="7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7">
        <v>11</v>
      </c>
      <c r="B15" s="4" t="s">
        <v>14</v>
      </c>
      <c r="C15" s="1">
        <v>22</v>
      </c>
      <c r="D15" s="1">
        <v>35</v>
      </c>
      <c r="E15" s="1">
        <f t="shared" si="0"/>
        <v>57</v>
      </c>
      <c r="F15" s="1">
        <v>287</v>
      </c>
      <c r="G15" s="2">
        <f t="shared" si="1"/>
        <v>8200</v>
      </c>
    </row>
    <row r="16" spans="1:7" ht="21">
      <c r="A16" s="7">
        <v>12</v>
      </c>
      <c r="B16" s="4" t="s">
        <v>15</v>
      </c>
      <c r="C16" s="1">
        <v>7</v>
      </c>
      <c r="D16" s="1">
        <v>68</v>
      </c>
      <c r="E16" s="1">
        <f t="shared" si="0"/>
        <v>75</v>
      </c>
      <c r="F16" s="1">
        <v>145</v>
      </c>
      <c r="G16" s="2">
        <f t="shared" si="1"/>
        <v>2132.3529411764707</v>
      </c>
    </row>
    <row r="17" spans="1:7" ht="21">
      <c r="A17" s="7">
        <v>13</v>
      </c>
      <c r="B17" s="4" t="s">
        <v>16</v>
      </c>
      <c r="C17" s="1">
        <v>7</v>
      </c>
      <c r="D17" s="1">
        <v>4.5</v>
      </c>
      <c r="E17" s="1">
        <f t="shared" si="0"/>
        <v>11.5</v>
      </c>
      <c r="F17" s="1">
        <v>14.4</v>
      </c>
      <c r="G17" s="2">
        <f t="shared" si="1"/>
        <v>3200</v>
      </c>
    </row>
    <row r="18" spans="1:7" ht="21">
      <c r="A18" s="7">
        <v>14</v>
      </c>
      <c r="B18" s="4" t="s">
        <v>17</v>
      </c>
      <c r="C18" s="1">
        <v>6</v>
      </c>
      <c r="D18" s="1">
        <v>4.5</v>
      </c>
      <c r="E18" s="1">
        <f t="shared" si="0"/>
        <v>10.5</v>
      </c>
      <c r="F18" s="1">
        <v>12</v>
      </c>
      <c r="G18" s="2">
        <f t="shared" si="1"/>
        <v>2666.6666666666665</v>
      </c>
    </row>
    <row r="19" spans="1:7" ht="21">
      <c r="A19" s="7">
        <v>15</v>
      </c>
      <c r="B19" s="4" t="s">
        <v>18</v>
      </c>
      <c r="C19" s="1">
        <v>8</v>
      </c>
      <c r="D19" s="1">
        <v>8</v>
      </c>
      <c r="E19" s="1">
        <f t="shared" si="0"/>
        <v>16</v>
      </c>
      <c r="F19" s="1">
        <v>34</v>
      </c>
      <c r="G19" s="2">
        <f t="shared" si="1"/>
        <v>4250</v>
      </c>
    </row>
    <row r="20" spans="1:7" ht="21">
      <c r="A20" s="7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>
        <v>0</v>
      </c>
      <c r="G20" s="2">
        <v>0</v>
      </c>
    </row>
    <row r="21" spans="1:7" ht="21">
      <c r="A21" s="7">
        <v>17</v>
      </c>
      <c r="B21" s="4" t="s">
        <v>19</v>
      </c>
      <c r="C21" s="1">
        <v>0</v>
      </c>
      <c r="D21" s="1">
        <v>0</v>
      </c>
      <c r="E21" s="1">
        <f t="shared" si="0"/>
        <v>0</v>
      </c>
      <c r="F21" s="1">
        <v>0</v>
      </c>
      <c r="G21" s="2">
        <v>0</v>
      </c>
    </row>
    <row r="22" spans="1:7" ht="21">
      <c r="A22" s="7">
        <v>18</v>
      </c>
      <c r="B22" s="4" t="s">
        <v>10</v>
      </c>
      <c r="C22" s="1">
        <v>0</v>
      </c>
      <c r="D22" s="1">
        <v>0</v>
      </c>
      <c r="E22" s="1">
        <f t="shared" si="0"/>
        <v>0</v>
      </c>
      <c r="F22" s="1">
        <v>0</v>
      </c>
      <c r="G22" s="2">
        <v>0</v>
      </c>
    </row>
    <row r="23" spans="1:7" ht="21">
      <c r="A23" s="7">
        <v>19</v>
      </c>
      <c r="B23" s="4" t="s">
        <v>20</v>
      </c>
      <c r="C23" s="1">
        <v>0</v>
      </c>
      <c r="D23" s="1">
        <v>0</v>
      </c>
      <c r="E23" s="1">
        <f t="shared" si="0"/>
        <v>0</v>
      </c>
      <c r="F23" s="1">
        <v>0</v>
      </c>
      <c r="G23" s="2">
        <v>0</v>
      </c>
    </row>
    <row r="24" spans="1:7" ht="21">
      <c r="A24" s="7">
        <v>20</v>
      </c>
      <c r="B24" s="4" t="s">
        <v>21</v>
      </c>
      <c r="C24" s="1">
        <v>0</v>
      </c>
      <c r="D24" s="1">
        <v>0</v>
      </c>
      <c r="E24" s="1">
        <f t="shared" si="0"/>
        <v>0</v>
      </c>
      <c r="F24" s="1">
        <v>0</v>
      </c>
      <c r="G24" s="2">
        <v>0</v>
      </c>
    </row>
    <row r="25" spans="1:7" ht="21">
      <c r="A25" s="7">
        <v>21</v>
      </c>
      <c r="B25" s="4" t="s">
        <v>22</v>
      </c>
      <c r="C25" s="1">
        <v>0</v>
      </c>
      <c r="D25" s="1">
        <v>0</v>
      </c>
      <c r="E25" s="1">
        <f t="shared" si="0"/>
        <v>0</v>
      </c>
      <c r="F25" s="1">
        <v>0</v>
      </c>
      <c r="G25" s="2">
        <v>0</v>
      </c>
    </row>
    <row r="26" spans="1:7" ht="21">
      <c r="A26" s="7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7">
        <v>23</v>
      </c>
      <c r="B27" s="4" t="s">
        <v>24</v>
      </c>
      <c r="C27" s="1">
        <v>0</v>
      </c>
      <c r="D27" s="1">
        <v>0</v>
      </c>
      <c r="E27" s="1">
        <f t="shared" si="0"/>
        <v>0</v>
      </c>
      <c r="F27" s="1">
        <v>0</v>
      </c>
      <c r="G27" s="2">
        <v>0</v>
      </c>
    </row>
    <row r="28" spans="1:7" ht="21">
      <c r="A28" s="7">
        <v>24</v>
      </c>
      <c r="B28" s="4" t="s">
        <v>26</v>
      </c>
      <c r="C28" s="1">
        <v>0</v>
      </c>
      <c r="D28" s="1">
        <v>0</v>
      </c>
      <c r="E28" s="1">
        <f t="shared" si="0"/>
        <v>0</v>
      </c>
      <c r="F28" s="1">
        <v>0</v>
      </c>
      <c r="G28" s="2">
        <v>0</v>
      </c>
    </row>
    <row r="29" spans="1:7" ht="21">
      <c r="A29" s="7">
        <v>25</v>
      </c>
      <c r="B29" s="4" t="s">
        <v>11</v>
      </c>
      <c r="C29" s="1">
        <v>0</v>
      </c>
      <c r="D29" s="1">
        <v>1.2</v>
      </c>
      <c r="E29" s="1">
        <f t="shared" si="0"/>
        <v>1.2</v>
      </c>
      <c r="F29" s="1">
        <v>0.004</v>
      </c>
      <c r="G29" s="2">
        <f t="shared" si="1"/>
        <v>3.3333333333333335</v>
      </c>
    </row>
    <row r="30" spans="1:7" ht="21">
      <c r="A30" s="7">
        <v>26</v>
      </c>
      <c r="B30" s="4" t="s">
        <v>25</v>
      </c>
      <c r="C30" s="1">
        <v>0</v>
      </c>
      <c r="D30" s="1">
        <v>0</v>
      </c>
      <c r="E30" s="1">
        <f t="shared" si="0"/>
        <v>0</v>
      </c>
      <c r="F30" s="1">
        <v>0</v>
      </c>
      <c r="G30" s="2">
        <v>0</v>
      </c>
    </row>
    <row r="31" spans="1:7" ht="21">
      <c r="A31" s="5"/>
      <c r="B31" s="9" t="s">
        <v>31</v>
      </c>
      <c r="C31" s="1">
        <f>SUM(C5:C30)</f>
        <v>843.7</v>
      </c>
      <c r="D31" s="1">
        <f>SUM(D5:D30)</f>
        <v>1106.2</v>
      </c>
      <c r="E31" s="1">
        <f>SUM(E5:E30)</f>
        <v>1949.9</v>
      </c>
      <c r="F31" s="1">
        <f>SUM(F5:F30)</f>
        <v>2529.404</v>
      </c>
      <c r="G31" s="5"/>
    </row>
  </sheetData>
  <sheetProtection/>
  <mergeCells count="6">
    <mergeCell ref="A3:A4"/>
    <mergeCell ref="B3:B4"/>
    <mergeCell ref="C3:E3"/>
    <mergeCell ref="F3:F4"/>
    <mergeCell ref="G3:G4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"/>
  <sheetViews>
    <sheetView showGridLines="0" showZeros="0" rightToLeft="1" zoomScale="98" zoomScaleNormal="98" zoomScalePageLayoutView="0" workbookViewId="0" topLeftCell="A1">
      <selection activeCell="A1" sqref="A1"/>
    </sheetView>
  </sheetViews>
  <sheetFormatPr defaultColWidth="9.140625" defaultRowHeight="15"/>
  <cols>
    <col min="1" max="1" width="1.1484375" style="12" customWidth="1"/>
    <col min="2" max="2" width="22.421875" style="12" customWidth="1"/>
    <col min="3" max="3" width="20.421875" style="12" customWidth="1"/>
    <col min="4" max="4" width="19.00390625" style="12" customWidth="1"/>
    <col min="5" max="5" width="19.28125" style="12" customWidth="1"/>
    <col min="6" max="7" width="13.7109375" style="12" customWidth="1"/>
    <col min="8" max="8" width="45.421875" style="12" customWidth="1"/>
    <col min="9" max="16384" width="9.00390625" style="12" customWidth="1"/>
  </cols>
  <sheetData>
    <row r="1" spans="2:8" ht="26.25" customHeight="1">
      <c r="B1" s="108" t="s">
        <v>63</v>
      </c>
      <c r="C1" s="108"/>
      <c r="D1" s="108"/>
      <c r="E1" s="108"/>
      <c r="F1" s="108"/>
      <c r="G1" s="108"/>
      <c r="H1" s="108"/>
    </row>
    <row r="2" spans="2:8" ht="49.5" customHeight="1">
      <c r="B2" s="109" t="s">
        <v>206</v>
      </c>
      <c r="C2" s="109"/>
      <c r="D2" s="109"/>
      <c r="E2" s="109"/>
      <c r="F2" s="109"/>
      <c r="G2" s="109"/>
      <c r="H2" s="109"/>
    </row>
    <row r="3" spans="2:8" ht="26.25" customHeight="1" thickBot="1">
      <c r="B3" s="32"/>
      <c r="C3" s="15"/>
      <c r="D3" s="15"/>
      <c r="E3" s="15"/>
      <c r="F3" s="15"/>
      <c r="G3" s="15"/>
      <c r="H3" s="16"/>
    </row>
    <row r="4" spans="2:8" ht="33" customHeight="1" thickTop="1">
      <c r="B4" s="111" t="s">
        <v>87</v>
      </c>
      <c r="C4" s="113" t="s">
        <v>207</v>
      </c>
      <c r="D4" s="113" t="s">
        <v>208</v>
      </c>
      <c r="E4" s="113" t="s">
        <v>209</v>
      </c>
      <c r="F4" s="113" t="s">
        <v>95</v>
      </c>
      <c r="G4" s="113" t="s">
        <v>210</v>
      </c>
      <c r="H4" s="115" t="s">
        <v>211</v>
      </c>
    </row>
    <row r="5" spans="2:8" ht="44.25" customHeight="1" thickBot="1">
      <c r="B5" s="112"/>
      <c r="C5" s="114"/>
      <c r="D5" s="114"/>
      <c r="E5" s="114"/>
      <c r="F5" s="114"/>
      <c r="G5" s="114"/>
      <c r="H5" s="116"/>
    </row>
    <row r="6" spans="2:8" ht="36" customHeight="1">
      <c r="B6" s="74" t="s">
        <v>212</v>
      </c>
      <c r="C6" s="75">
        <f>'[8]اصفهان'!C6+'[8]خمینی شهر'!C6+'[8]گلپایگان'!C6+'[8]لنجان'!C6</f>
        <v>3250</v>
      </c>
      <c r="D6" s="75">
        <f>'[8]اصفهان'!D6+'[8]خمینی شهر'!D6+'[8]گلپایگان'!D6+'[8]لنجان'!D6</f>
        <v>110000</v>
      </c>
      <c r="E6" s="75">
        <f>'[8]اصفهان'!E6+'[8]خمینی شهر'!E6+'[8]گلپایگان'!E6+'[8]لنجان'!E6</f>
        <v>0</v>
      </c>
      <c r="F6" s="75">
        <f>'[8]اصفهان'!F6+'[8]خمینی شهر'!F6+'[8]گلپایگان'!F6+'[8]لنجان'!F6</f>
        <v>11</v>
      </c>
      <c r="G6" s="75">
        <f>'[8]اصفهان'!G6+'[8]خمینی شهر'!G6+'[8]گلپایگان'!G6+'[8]لنجان'!G6</f>
        <v>12</v>
      </c>
      <c r="H6" s="76"/>
    </row>
    <row r="7" spans="2:8" ht="36" customHeight="1">
      <c r="B7" s="77" t="s">
        <v>102</v>
      </c>
      <c r="C7" s="78">
        <f>'[8]اصفهان'!C7+'[8]خمینی شهر'!C7+'[8]گلپایگان'!C7+'[8]لنجان'!C7</f>
        <v>1200</v>
      </c>
      <c r="D7" s="78">
        <f>'[8]اصفهان'!D7+'[8]خمینی شهر'!D7+'[8]گلپایگان'!D7+'[8]لنجان'!D7</f>
        <v>50000</v>
      </c>
      <c r="E7" s="78">
        <f>'[8]اصفهان'!E7+'[8]خمینی شهر'!E7+'[8]گلپایگان'!E7+'[8]لنجان'!E7</f>
        <v>150000</v>
      </c>
      <c r="F7" s="79">
        <f>'[8]اصفهان'!F7+'[8]خمینی شهر'!F7+'[8]گلپایگان'!F7+'[8]لنجان'!F7</f>
        <v>3</v>
      </c>
      <c r="G7" s="79">
        <f>'[8]اصفهان'!G7+'[8]خمینی شهر'!G7+'[8]گلپایگان'!G7+'[8]لنجان'!G7</f>
        <v>3</v>
      </c>
      <c r="H7" s="80"/>
    </row>
    <row r="8" spans="2:8" ht="36" customHeight="1">
      <c r="B8" s="77" t="s">
        <v>104</v>
      </c>
      <c r="C8" s="78">
        <f>'[8]اصفهان'!C8+'[8]خمینی شهر'!C8+'[8]گلپایگان'!C8+'[8]لنجان'!C8</f>
        <v>7800</v>
      </c>
      <c r="D8" s="78">
        <f>'[8]اصفهان'!D8+'[8]خمینی شهر'!D8+'[8]گلپایگان'!D8+'[8]لنجان'!D8</f>
        <v>32000</v>
      </c>
      <c r="E8" s="78">
        <f>'[8]اصفهان'!E8+'[8]خمینی شهر'!E8+'[8]گلپایگان'!E8+'[8]لنجان'!E8</f>
        <v>12000</v>
      </c>
      <c r="F8" s="79">
        <f>'[8]اصفهان'!F8+'[8]خمینی شهر'!F8+'[8]گلپایگان'!F8+'[8]لنجان'!F8</f>
        <v>10</v>
      </c>
      <c r="G8" s="79">
        <f>'[8]اصفهان'!G8+'[8]خمینی شهر'!G8+'[8]گلپایگان'!G8+'[8]لنجان'!G8</f>
        <v>10</v>
      </c>
      <c r="H8" s="80"/>
    </row>
    <row r="9" spans="2:8" ht="36" customHeight="1">
      <c r="B9" s="77" t="s">
        <v>213</v>
      </c>
      <c r="C9" s="78">
        <f>'[8]اصفهان'!C9+'[8]خمینی شهر'!C9+'[8]گلپایگان'!C9+'[8]لنجان'!C9</f>
        <v>2000</v>
      </c>
      <c r="D9" s="78">
        <f>'[8]اصفهان'!D9+'[8]خمینی شهر'!D9+'[8]گلپایگان'!D9+'[8]لنجان'!D9</f>
        <v>25000</v>
      </c>
      <c r="E9" s="78">
        <f>'[8]اصفهان'!E9+'[8]خمینی شهر'!E9+'[8]گلپایگان'!E9+'[8]لنجان'!E9</f>
        <v>0</v>
      </c>
      <c r="F9" s="79">
        <f>'[8]اصفهان'!F9+'[8]خمینی شهر'!F9+'[8]گلپایگان'!F9+'[8]لنجان'!F9</f>
        <v>10</v>
      </c>
      <c r="G9" s="79">
        <f>'[8]اصفهان'!G9+'[8]خمینی شهر'!G9+'[8]گلپایگان'!G9+'[8]لنجان'!G9</f>
        <v>10</v>
      </c>
      <c r="H9" s="80"/>
    </row>
    <row r="10" spans="2:8" ht="36" customHeight="1">
      <c r="B10" s="77" t="s">
        <v>214</v>
      </c>
      <c r="C10" s="78">
        <f>'[8]اصفهان'!C10+'[8]خمینی شهر'!C10+'[8]گلپایگان'!C10+'[8]لنجان'!C10</f>
        <v>0</v>
      </c>
      <c r="D10" s="78">
        <f>'[8]اصفهان'!D10+'[8]خمینی شهر'!D10+'[8]گلپایگان'!D10+'[8]لنجان'!D10</f>
        <v>0</v>
      </c>
      <c r="E10" s="78">
        <f>'[8]اصفهان'!E10+'[8]خمینی شهر'!E10+'[8]گلپایگان'!E10+'[8]لنجان'!E10</f>
        <v>0</v>
      </c>
      <c r="F10" s="79">
        <f>'[8]اصفهان'!F10+'[8]خمینی شهر'!F10+'[8]گلپایگان'!F10+'[8]لنجان'!F10</f>
        <v>0</v>
      </c>
      <c r="G10" s="79">
        <f>'[8]اصفهان'!G10+'[8]خمینی شهر'!G10+'[8]گلپایگان'!G10+'[8]لنجان'!G10</f>
        <v>0</v>
      </c>
      <c r="H10" s="80"/>
    </row>
    <row r="11" spans="2:8" ht="36" customHeight="1">
      <c r="B11" s="81" t="s">
        <v>115</v>
      </c>
      <c r="C11" s="78">
        <f>'[8]اصفهان'!C11+'[8]خمینی شهر'!C11+'[8]گلپایگان'!C11+'[8]لنجان'!C11</f>
        <v>1000</v>
      </c>
      <c r="D11" s="78">
        <f>'[8]اصفهان'!D11+'[8]خمینی شهر'!D11+'[8]گلپایگان'!D11+'[8]لنجان'!D11</f>
        <v>100000</v>
      </c>
      <c r="E11" s="78">
        <f>'[8]اصفهان'!E11+'[8]خمینی شهر'!E11+'[8]گلپایگان'!E11+'[8]لنجان'!E11</f>
        <v>0</v>
      </c>
      <c r="F11" s="79">
        <f>'[8]اصفهان'!F11+'[8]خمینی شهر'!F11+'[8]گلپایگان'!F11+'[8]لنجان'!F11</f>
        <v>1</v>
      </c>
      <c r="G11" s="79">
        <f>'[8]اصفهان'!G11+'[8]خمینی شهر'!G11+'[8]گلپایگان'!G11+'[8]لنجان'!G11</f>
        <v>1</v>
      </c>
      <c r="H11" s="80"/>
    </row>
    <row r="12" spans="2:8" ht="36" customHeight="1" thickBot="1">
      <c r="B12" s="81" t="s">
        <v>215</v>
      </c>
      <c r="C12" s="78">
        <f>'[8]اصفهان'!C12+'[8]خمینی شهر'!C12+'[8]گلپایگان'!C12+'[8]لنجان'!C12</f>
        <v>12000</v>
      </c>
      <c r="D12" s="78">
        <f>'[8]اصفهان'!D12+'[8]خمینی شهر'!D12+'[8]گلپایگان'!D12+'[8]لنجان'!D12</f>
        <v>45000</v>
      </c>
      <c r="E12" s="78">
        <f>'[8]اصفهان'!E12+'[8]خمینی شهر'!E12+'[8]گلپایگان'!E12+'[8]لنجان'!E12</f>
        <v>0</v>
      </c>
      <c r="F12" s="79">
        <f>'[8]اصفهان'!F12+'[8]خمینی شهر'!F12+'[8]گلپایگان'!F12+'[8]لنجان'!F12</f>
        <v>21</v>
      </c>
      <c r="G12" s="79">
        <f>'[8]اصفهان'!G12+'[8]خمینی شهر'!G12+'[8]گلپایگان'!G12+'[8]لنجان'!G12</f>
        <v>21</v>
      </c>
      <c r="H12" s="80"/>
    </row>
    <row r="13" spans="2:8" ht="39" customHeight="1" thickBot="1">
      <c r="B13" s="29" t="s">
        <v>31</v>
      </c>
      <c r="C13" s="82">
        <f>SUM(C6:C12)</f>
        <v>27250</v>
      </c>
      <c r="D13" s="82">
        <f>SUM(D6:D12)</f>
        <v>362000</v>
      </c>
      <c r="E13" s="82">
        <f>SUM(E6:E12)</f>
        <v>162000</v>
      </c>
      <c r="F13" s="82">
        <f>SUM(F6:F12)</f>
        <v>56</v>
      </c>
      <c r="G13" s="82">
        <f>SUM(G6:G12)</f>
        <v>57</v>
      </c>
      <c r="H13" s="83"/>
    </row>
    <row r="14" ht="19.5" customHeight="1" thickTop="1"/>
    <row r="15" spans="2:4" ht="22.5" customHeight="1">
      <c r="B15" s="84"/>
      <c r="C15" s="85"/>
      <c r="D15" s="84"/>
    </row>
    <row r="16" spans="2:4" ht="22.5" customHeight="1">
      <c r="B16" s="84"/>
      <c r="C16" s="85"/>
      <c r="D16" s="84"/>
    </row>
  </sheetData>
  <sheetProtection/>
  <mergeCells count="9">
    <mergeCell ref="B1:H1"/>
    <mergeCell ref="B2:H2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.3937007874015748" bottom="0.3937007874015748" header="0" footer="0"/>
  <pageSetup horizontalDpi="300" verticalDpi="3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1"/>
  <sheetViews>
    <sheetView rightToLeft="1" zoomScalePageLayoutView="0" workbookViewId="0" topLeftCell="A1">
      <selection activeCell="A1" sqref="A1:G1"/>
    </sheetView>
  </sheetViews>
  <sheetFormatPr defaultColWidth="9.140625" defaultRowHeight="15"/>
  <cols>
    <col min="1" max="1" width="7.7109375" style="0" customWidth="1"/>
    <col min="2" max="2" width="17.00390625" style="0" customWidth="1"/>
    <col min="7" max="7" width="20.28125" style="0" customWidth="1"/>
  </cols>
  <sheetData>
    <row r="1" spans="1:7" ht="34.5" customHeight="1">
      <c r="A1" s="151" t="s">
        <v>247</v>
      </c>
      <c r="B1" s="151"/>
      <c r="C1" s="151"/>
      <c r="D1" s="151"/>
      <c r="E1" s="151"/>
      <c r="F1" s="151"/>
      <c r="G1" s="151"/>
    </row>
    <row r="3" spans="1:7" ht="21">
      <c r="A3" s="146" t="s">
        <v>27</v>
      </c>
      <c r="B3" s="147" t="s">
        <v>28</v>
      </c>
      <c r="C3" s="147" t="s">
        <v>29</v>
      </c>
      <c r="D3" s="147"/>
      <c r="E3" s="147"/>
      <c r="F3" s="148" t="s">
        <v>32</v>
      </c>
      <c r="G3" s="149" t="s">
        <v>33</v>
      </c>
    </row>
    <row r="4" spans="1:7" ht="21">
      <c r="A4" s="146"/>
      <c r="B4" s="147"/>
      <c r="C4" s="1" t="s">
        <v>0</v>
      </c>
      <c r="D4" s="1" t="s">
        <v>30</v>
      </c>
      <c r="E4" s="1" t="s">
        <v>31</v>
      </c>
      <c r="F4" s="147"/>
      <c r="G4" s="150"/>
    </row>
    <row r="5" spans="1:7" ht="21">
      <c r="A5" s="7">
        <v>1</v>
      </c>
      <c r="B5" s="7" t="s">
        <v>1</v>
      </c>
      <c r="C5" s="1">
        <v>6</v>
      </c>
      <c r="D5" s="1">
        <v>20</v>
      </c>
      <c r="E5" s="1">
        <f>D5+C5</f>
        <v>26</v>
      </c>
      <c r="F5" s="1">
        <v>280</v>
      </c>
      <c r="G5" s="2">
        <f>F5*1000/D5</f>
        <v>14000</v>
      </c>
    </row>
    <row r="6" spans="1:7" ht="21">
      <c r="A6" s="7">
        <v>2</v>
      </c>
      <c r="B6" s="4" t="s">
        <v>12</v>
      </c>
      <c r="C6" s="3">
        <v>0</v>
      </c>
      <c r="D6" s="1">
        <v>0</v>
      </c>
      <c r="E6" s="1">
        <f aca="true" t="shared" si="0" ref="E6:E30">D6+C6</f>
        <v>0</v>
      </c>
      <c r="F6" s="1">
        <v>0</v>
      </c>
      <c r="G6" s="2">
        <v>0</v>
      </c>
    </row>
    <row r="7" spans="1:7" ht="21">
      <c r="A7" s="7">
        <v>3</v>
      </c>
      <c r="B7" s="4" t="s">
        <v>13</v>
      </c>
      <c r="C7" s="1">
        <v>1</v>
      </c>
      <c r="D7" s="1">
        <v>4</v>
      </c>
      <c r="E7" s="1">
        <f t="shared" si="0"/>
        <v>5</v>
      </c>
      <c r="F7" s="1">
        <v>35</v>
      </c>
      <c r="G7" s="2">
        <f aca="true" t="shared" si="1" ref="G7:G30">F7*1000/D7</f>
        <v>8750</v>
      </c>
    </row>
    <row r="8" spans="1:7" ht="21">
      <c r="A8" s="7">
        <v>4</v>
      </c>
      <c r="B8" s="4" t="s">
        <v>2</v>
      </c>
      <c r="C8" s="1">
        <v>13</v>
      </c>
      <c r="D8" s="1">
        <v>2</v>
      </c>
      <c r="E8" s="1">
        <f t="shared" si="0"/>
        <v>15</v>
      </c>
      <c r="F8" s="1">
        <v>7.5</v>
      </c>
      <c r="G8" s="2">
        <f t="shared" si="1"/>
        <v>3750</v>
      </c>
    </row>
    <row r="9" spans="1:7" ht="21">
      <c r="A9" s="7">
        <v>5</v>
      </c>
      <c r="B9" s="4" t="s">
        <v>3</v>
      </c>
      <c r="C9" s="1">
        <v>8</v>
      </c>
      <c r="D9" s="1">
        <v>190</v>
      </c>
      <c r="E9" s="1">
        <f t="shared" si="0"/>
        <v>198</v>
      </c>
      <c r="F9" s="1">
        <v>1615</v>
      </c>
      <c r="G9" s="2">
        <f t="shared" si="1"/>
        <v>8500</v>
      </c>
    </row>
    <row r="10" spans="1:7" ht="21">
      <c r="A10" s="7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7">
        <v>7</v>
      </c>
      <c r="B11" s="4" t="s">
        <v>5</v>
      </c>
      <c r="C11" s="1">
        <v>14</v>
      </c>
      <c r="D11" s="1">
        <v>160</v>
      </c>
      <c r="E11" s="1">
        <f t="shared" si="0"/>
        <v>174</v>
      </c>
      <c r="F11" s="1">
        <v>245</v>
      </c>
      <c r="G11" s="2">
        <f t="shared" si="1"/>
        <v>1531.25</v>
      </c>
    </row>
    <row r="12" spans="1:7" ht="21">
      <c r="A12" s="7">
        <v>8</v>
      </c>
      <c r="B12" s="4" t="s">
        <v>6</v>
      </c>
      <c r="C12" s="1">
        <v>0</v>
      </c>
      <c r="D12" s="1">
        <v>0</v>
      </c>
      <c r="E12" s="1">
        <v>0</v>
      </c>
      <c r="F12" s="1">
        <v>0</v>
      </c>
      <c r="G12" s="2">
        <v>0</v>
      </c>
    </row>
    <row r="13" spans="1:7" ht="21">
      <c r="A13" s="7">
        <v>9</v>
      </c>
      <c r="B13" s="4" t="s">
        <v>7</v>
      </c>
      <c r="C13" s="1">
        <v>2</v>
      </c>
      <c r="D13" s="1">
        <v>73</v>
      </c>
      <c r="E13" s="1">
        <f t="shared" si="0"/>
        <v>75</v>
      </c>
      <c r="F13" s="1">
        <v>144.3</v>
      </c>
      <c r="G13" s="2">
        <f t="shared" si="1"/>
        <v>1976.7123287671234</v>
      </c>
    </row>
    <row r="14" spans="1:7" ht="21">
      <c r="A14" s="7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7">
        <v>11</v>
      </c>
      <c r="B15" s="4" t="s">
        <v>14</v>
      </c>
      <c r="C15" s="1">
        <v>1</v>
      </c>
      <c r="D15" s="1">
        <v>6</v>
      </c>
      <c r="E15" s="1">
        <f t="shared" si="0"/>
        <v>7</v>
      </c>
      <c r="F15" s="1">
        <v>68.25</v>
      </c>
      <c r="G15" s="2">
        <f t="shared" si="1"/>
        <v>11375</v>
      </c>
    </row>
    <row r="16" spans="1:7" ht="21">
      <c r="A16" s="7">
        <v>12</v>
      </c>
      <c r="B16" s="4" t="s">
        <v>15</v>
      </c>
      <c r="C16" s="1">
        <v>2</v>
      </c>
      <c r="D16" s="1">
        <v>27</v>
      </c>
      <c r="E16" s="1">
        <f t="shared" si="0"/>
        <v>29</v>
      </c>
      <c r="F16" s="1">
        <v>162</v>
      </c>
      <c r="G16" s="2">
        <f t="shared" si="1"/>
        <v>6000</v>
      </c>
    </row>
    <row r="17" spans="1:7" ht="21">
      <c r="A17" s="7">
        <v>13</v>
      </c>
      <c r="B17" s="4" t="s">
        <v>16</v>
      </c>
      <c r="C17" s="1">
        <v>1</v>
      </c>
      <c r="D17" s="1">
        <v>9</v>
      </c>
      <c r="E17" s="1">
        <f t="shared" si="0"/>
        <v>10</v>
      </c>
      <c r="F17" s="1">
        <v>27</v>
      </c>
      <c r="G17" s="2">
        <f t="shared" si="1"/>
        <v>3000</v>
      </c>
    </row>
    <row r="18" spans="1:7" ht="21">
      <c r="A18" s="7">
        <v>14</v>
      </c>
      <c r="B18" s="4" t="s">
        <v>17</v>
      </c>
      <c r="C18" s="1">
        <v>1</v>
      </c>
      <c r="D18" s="1">
        <v>6</v>
      </c>
      <c r="E18" s="1">
        <f t="shared" si="0"/>
        <v>7</v>
      </c>
      <c r="F18" s="1">
        <v>15</v>
      </c>
      <c r="G18" s="2">
        <f t="shared" si="1"/>
        <v>2500</v>
      </c>
    </row>
    <row r="19" spans="1:7" ht="21">
      <c r="A19" s="7">
        <v>15</v>
      </c>
      <c r="B19" s="4" t="s">
        <v>18</v>
      </c>
      <c r="C19" s="1">
        <v>4</v>
      </c>
      <c r="D19" s="1">
        <v>3</v>
      </c>
      <c r="E19" s="1">
        <f t="shared" si="0"/>
        <v>7</v>
      </c>
      <c r="F19" s="1">
        <v>15</v>
      </c>
      <c r="G19" s="2">
        <f t="shared" si="1"/>
        <v>5000</v>
      </c>
    </row>
    <row r="20" spans="1:7" ht="21">
      <c r="A20" s="7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>
        <v>0</v>
      </c>
      <c r="G20" s="2">
        <v>0</v>
      </c>
    </row>
    <row r="21" spans="1:7" ht="21">
      <c r="A21" s="7">
        <v>17</v>
      </c>
      <c r="B21" s="4" t="s">
        <v>19</v>
      </c>
      <c r="C21" s="1">
        <v>0</v>
      </c>
      <c r="D21" s="1">
        <v>0</v>
      </c>
      <c r="E21" s="1">
        <f t="shared" si="0"/>
        <v>0</v>
      </c>
      <c r="F21" s="1">
        <v>0</v>
      </c>
      <c r="G21" s="2">
        <v>0</v>
      </c>
    </row>
    <row r="22" spans="1:7" ht="21">
      <c r="A22" s="7">
        <v>18</v>
      </c>
      <c r="B22" s="4" t="s">
        <v>10</v>
      </c>
      <c r="C22" s="1">
        <v>0</v>
      </c>
      <c r="D22" s="1">
        <v>0</v>
      </c>
      <c r="E22" s="1">
        <f t="shared" si="0"/>
        <v>0</v>
      </c>
      <c r="F22" s="1">
        <v>0</v>
      </c>
      <c r="G22" s="2">
        <v>0</v>
      </c>
    </row>
    <row r="23" spans="1:7" ht="21">
      <c r="A23" s="7">
        <v>19</v>
      </c>
      <c r="B23" s="4" t="s">
        <v>20</v>
      </c>
      <c r="C23" s="1">
        <v>0</v>
      </c>
      <c r="D23" s="1">
        <v>0</v>
      </c>
      <c r="E23" s="1">
        <f t="shared" si="0"/>
        <v>0</v>
      </c>
      <c r="F23" s="1">
        <v>0</v>
      </c>
      <c r="G23" s="2">
        <v>0</v>
      </c>
    </row>
    <row r="24" spans="1:7" ht="21">
      <c r="A24" s="7">
        <v>20</v>
      </c>
      <c r="B24" s="4" t="s">
        <v>21</v>
      </c>
      <c r="C24" s="1">
        <v>0</v>
      </c>
      <c r="D24" s="1">
        <v>0</v>
      </c>
      <c r="E24" s="1">
        <f t="shared" si="0"/>
        <v>0</v>
      </c>
      <c r="F24" s="1">
        <v>0</v>
      </c>
      <c r="G24" s="2">
        <v>0</v>
      </c>
    </row>
    <row r="25" spans="1:7" ht="21">
      <c r="A25" s="7">
        <v>21</v>
      </c>
      <c r="B25" s="4" t="s">
        <v>22</v>
      </c>
      <c r="C25" s="1">
        <v>0</v>
      </c>
      <c r="D25" s="1">
        <v>0</v>
      </c>
      <c r="E25" s="1">
        <f t="shared" si="0"/>
        <v>0</v>
      </c>
      <c r="F25" s="1">
        <v>0</v>
      </c>
      <c r="G25" s="2">
        <v>0</v>
      </c>
    </row>
    <row r="26" spans="1:7" ht="21">
      <c r="A26" s="7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7">
        <v>23</v>
      </c>
      <c r="B27" s="4" t="s">
        <v>24</v>
      </c>
      <c r="C27" s="1">
        <v>0.5</v>
      </c>
      <c r="D27" s="1">
        <v>12</v>
      </c>
      <c r="E27" s="1">
        <f t="shared" si="0"/>
        <v>12.5</v>
      </c>
      <c r="F27" s="1">
        <v>85</v>
      </c>
      <c r="G27" s="2">
        <f t="shared" si="1"/>
        <v>7083.333333333333</v>
      </c>
    </row>
    <row r="28" spans="1:7" ht="21">
      <c r="A28" s="7">
        <v>24</v>
      </c>
      <c r="B28" s="4" t="s">
        <v>26</v>
      </c>
      <c r="C28" s="1">
        <v>15</v>
      </c>
      <c r="D28" s="1">
        <v>7</v>
      </c>
      <c r="E28" s="1">
        <f t="shared" si="0"/>
        <v>22</v>
      </c>
      <c r="F28" s="1">
        <v>8.5</v>
      </c>
      <c r="G28" s="2">
        <f t="shared" si="1"/>
        <v>1214.2857142857142</v>
      </c>
    </row>
    <row r="29" spans="1:7" ht="21">
      <c r="A29" s="7">
        <v>25</v>
      </c>
      <c r="B29" s="4" t="s">
        <v>11</v>
      </c>
      <c r="C29" s="1">
        <v>0.5</v>
      </c>
      <c r="D29" s="1">
        <v>2.6</v>
      </c>
      <c r="E29" s="1">
        <f t="shared" si="0"/>
        <v>3.1</v>
      </c>
      <c r="F29" s="1">
        <v>0.01</v>
      </c>
      <c r="G29" s="2">
        <f t="shared" si="1"/>
        <v>3.846153846153846</v>
      </c>
    </row>
    <row r="30" spans="1:7" ht="21">
      <c r="A30" s="7">
        <v>26</v>
      </c>
      <c r="B30" s="4" t="s">
        <v>25</v>
      </c>
      <c r="C30" s="1">
        <v>0.5</v>
      </c>
      <c r="D30" s="1">
        <v>0.5</v>
      </c>
      <c r="E30" s="1">
        <f t="shared" si="0"/>
        <v>1</v>
      </c>
      <c r="F30" s="1">
        <v>2.5</v>
      </c>
      <c r="G30" s="2">
        <f t="shared" si="1"/>
        <v>5000</v>
      </c>
    </row>
    <row r="31" spans="1:7" ht="21">
      <c r="A31" s="5"/>
      <c r="B31" s="9" t="s">
        <v>31</v>
      </c>
      <c r="C31" s="1">
        <f>SUM(C5:C30)</f>
        <v>69.5</v>
      </c>
      <c r="D31" s="1">
        <f>SUM(D5:D30)</f>
        <v>522.1</v>
      </c>
      <c r="E31" s="1">
        <f>SUM(E5:E30)</f>
        <v>591.6</v>
      </c>
      <c r="F31" s="1">
        <f>SUM(F5:F30)</f>
        <v>2710.0600000000004</v>
      </c>
      <c r="G31" s="5"/>
    </row>
  </sheetData>
  <sheetProtection/>
  <mergeCells count="6">
    <mergeCell ref="A3:A4"/>
    <mergeCell ref="B3:B4"/>
    <mergeCell ref="C3:E3"/>
    <mergeCell ref="F3:F4"/>
    <mergeCell ref="G3:G4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1"/>
  <sheetViews>
    <sheetView rightToLeft="1" zoomScalePageLayoutView="0" workbookViewId="0" topLeftCell="A1">
      <selection activeCell="A1" sqref="A1:G1"/>
    </sheetView>
  </sheetViews>
  <sheetFormatPr defaultColWidth="9.140625" defaultRowHeight="15"/>
  <cols>
    <col min="1" max="1" width="7.7109375" style="0" customWidth="1"/>
    <col min="2" max="2" width="16.140625" style="0" customWidth="1"/>
    <col min="7" max="7" width="20.28125" style="0" customWidth="1"/>
  </cols>
  <sheetData>
    <row r="1" spans="1:7" ht="36.75" customHeight="1">
      <c r="A1" s="151" t="s">
        <v>248</v>
      </c>
      <c r="B1" s="151"/>
      <c r="C1" s="151"/>
      <c r="D1" s="151"/>
      <c r="E1" s="151"/>
      <c r="F1" s="151"/>
      <c r="G1" s="151"/>
    </row>
    <row r="3" spans="1:7" ht="21">
      <c r="A3" s="146" t="s">
        <v>27</v>
      </c>
      <c r="B3" s="147" t="s">
        <v>28</v>
      </c>
      <c r="C3" s="147" t="s">
        <v>29</v>
      </c>
      <c r="D3" s="147"/>
      <c r="E3" s="147"/>
      <c r="F3" s="148" t="s">
        <v>32</v>
      </c>
      <c r="G3" s="149" t="s">
        <v>33</v>
      </c>
    </row>
    <row r="4" spans="1:7" ht="21">
      <c r="A4" s="146"/>
      <c r="B4" s="147"/>
      <c r="C4" s="1" t="s">
        <v>0</v>
      </c>
      <c r="D4" s="1" t="s">
        <v>30</v>
      </c>
      <c r="E4" s="1" t="s">
        <v>31</v>
      </c>
      <c r="F4" s="147"/>
      <c r="G4" s="150"/>
    </row>
    <row r="5" spans="1:7" ht="21">
      <c r="A5" s="7">
        <v>1</v>
      </c>
      <c r="B5" s="7" t="s">
        <v>1</v>
      </c>
      <c r="C5" s="1">
        <v>40</v>
      </c>
      <c r="D5" s="1">
        <v>495</v>
      </c>
      <c r="E5" s="1">
        <f>D5+C5</f>
        <v>535</v>
      </c>
      <c r="F5" s="1">
        <v>5860</v>
      </c>
      <c r="G5" s="2">
        <f>F5*1000/D5</f>
        <v>11838.38383838384</v>
      </c>
    </row>
    <row r="6" spans="1:7" ht="21">
      <c r="A6" s="7">
        <v>2</v>
      </c>
      <c r="B6" s="4" t="s">
        <v>12</v>
      </c>
      <c r="C6" s="3">
        <v>0</v>
      </c>
      <c r="D6" s="1">
        <v>30</v>
      </c>
      <c r="E6" s="1">
        <f aca="true" t="shared" si="0" ref="E6:E30">D6+C6</f>
        <v>30</v>
      </c>
      <c r="F6" s="1">
        <v>540</v>
      </c>
      <c r="G6" s="2">
        <f aca="true" t="shared" si="1" ref="G6:G25">F6*1000/D6</f>
        <v>18000</v>
      </c>
    </row>
    <row r="7" spans="1:7" ht="21">
      <c r="A7" s="7">
        <v>3</v>
      </c>
      <c r="B7" s="4" t="s">
        <v>13</v>
      </c>
      <c r="C7" s="1">
        <v>0</v>
      </c>
      <c r="D7" s="1">
        <v>6</v>
      </c>
      <c r="E7" s="1">
        <f t="shared" si="0"/>
        <v>6</v>
      </c>
      <c r="F7" s="1">
        <v>95</v>
      </c>
      <c r="G7" s="2">
        <f t="shared" si="1"/>
        <v>15833.333333333334</v>
      </c>
    </row>
    <row r="8" spans="1:7" ht="21">
      <c r="A8" s="7">
        <v>4</v>
      </c>
      <c r="B8" s="4" t="s">
        <v>2</v>
      </c>
      <c r="C8" s="1">
        <v>24</v>
      </c>
      <c r="D8" s="1">
        <v>55</v>
      </c>
      <c r="E8" s="1">
        <f t="shared" si="0"/>
        <v>79</v>
      </c>
      <c r="F8" s="1">
        <v>520</v>
      </c>
      <c r="G8" s="2">
        <f t="shared" si="1"/>
        <v>9454.545454545454</v>
      </c>
    </row>
    <row r="9" spans="1:7" ht="21">
      <c r="A9" s="7">
        <v>5</v>
      </c>
      <c r="B9" s="4" t="s">
        <v>3</v>
      </c>
      <c r="C9" s="1">
        <v>3</v>
      </c>
      <c r="D9" s="1">
        <v>616</v>
      </c>
      <c r="E9" s="1">
        <f t="shared" si="0"/>
        <v>619</v>
      </c>
      <c r="F9" s="1">
        <v>7560</v>
      </c>
      <c r="G9" s="2">
        <f t="shared" si="1"/>
        <v>12272.727272727272</v>
      </c>
    </row>
    <row r="10" spans="1:7" ht="21">
      <c r="A10" s="7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7">
        <v>7</v>
      </c>
      <c r="B11" s="4" t="s">
        <v>5</v>
      </c>
      <c r="C11" s="1">
        <v>4</v>
      </c>
      <c r="D11" s="1">
        <v>97</v>
      </c>
      <c r="E11" s="1">
        <f t="shared" si="0"/>
        <v>101</v>
      </c>
      <c r="F11" s="1">
        <v>83</v>
      </c>
      <c r="G11" s="2">
        <f t="shared" si="1"/>
        <v>855.6701030927835</v>
      </c>
    </row>
    <row r="12" spans="1:7" ht="21">
      <c r="A12" s="7">
        <v>8</v>
      </c>
      <c r="B12" s="4" t="s">
        <v>6</v>
      </c>
      <c r="C12" s="1">
        <v>0</v>
      </c>
      <c r="D12" s="1">
        <v>0</v>
      </c>
      <c r="E12" s="1">
        <f t="shared" si="0"/>
        <v>0</v>
      </c>
      <c r="F12" s="1">
        <v>0</v>
      </c>
      <c r="G12" s="2">
        <v>0</v>
      </c>
    </row>
    <row r="13" spans="1:7" ht="21">
      <c r="A13" s="7">
        <v>9</v>
      </c>
      <c r="B13" s="4" t="s">
        <v>7</v>
      </c>
      <c r="C13" s="1">
        <v>18</v>
      </c>
      <c r="D13" s="1">
        <v>335</v>
      </c>
      <c r="E13" s="1">
        <f t="shared" si="0"/>
        <v>353</v>
      </c>
      <c r="F13" s="1">
        <v>620</v>
      </c>
      <c r="G13" s="2">
        <f t="shared" si="1"/>
        <v>1850.7462686567164</v>
      </c>
    </row>
    <row r="14" spans="1:7" ht="21">
      <c r="A14" s="7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7">
        <v>11</v>
      </c>
      <c r="B15" s="4" t="s">
        <v>14</v>
      </c>
      <c r="C15" s="1">
        <v>8</v>
      </c>
      <c r="D15" s="1">
        <v>54</v>
      </c>
      <c r="E15" s="1">
        <f t="shared" si="0"/>
        <v>62</v>
      </c>
      <c r="F15" s="1">
        <v>495</v>
      </c>
      <c r="G15" s="2">
        <f t="shared" si="1"/>
        <v>9166.666666666666</v>
      </c>
    </row>
    <row r="16" spans="1:7" ht="21">
      <c r="A16" s="7">
        <v>12</v>
      </c>
      <c r="B16" s="4" t="s">
        <v>15</v>
      </c>
      <c r="C16" s="1">
        <v>3</v>
      </c>
      <c r="D16" s="1">
        <v>70</v>
      </c>
      <c r="E16" s="1">
        <f t="shared" si="0"/>
        <v>73</v>
      </c>
      <c r="F16" s="1">
        <v>340</v>
      </c>
      <c r="G16" s="2">
        <f t="shared" si="1"/>
        <v>4857.142857142857</v>
      </c>
    </row>
    <row r="17" spans="1:7" ht="21">
      <c r="A17" s="7">
        <v>13</v>
      </c>
      <c r="B17" s="4" t="s">
        <v>16</v>
      </c>
      <c r="C17" s="1">
        <v>3</v>
      </c>
      <c r="D17" s="1">
        <v>18</v>
      </c>
      <c r="E17" s="1">
        <f t="shared" si="0"/>
        <v>21</v>
      </c>
      <c r="F17" s="1">
        <v>102</v>
      </c>
      <c r="G17" s="2">
        <f t="shared" si="1"/>
        <v>5666.666666666667</v>
      </c>
    </row>
    <row r="18" spans="1:7" ht="21">
      <c r="A18" s="7">
        <v>14</v>
      </c>
      <c r="B18" s="4" t="s">
        <v>17</v>
      </c>
      <c r="C18" s="1">
        <v>4</v>
      </c>
      <c r="D18" s="1">
        <v>118</v>
      </c>
      <c r="E18" s="1">
        <f t="shared" si="0"/>
        <v>122</v>
      </c>
      <c r="F18" s="1">
        <v>835</v>
      </c>
      <c r="G18" s="2">
        <f t="shared" si="1"/>
        <v>7076.271186440678</v>
      </c>
    </row>
    <row r="19" spans="1:7" ht="21">
      <c r="A19" s="7">
        <v>15</v>
      </c>
      <c r="B19" s="4" t="s">
        <v>18</v>
      </c>
      <c r="C19" s="1">
        <v>3</v>
      </c>
      <c r="D19" s="1">
        <v>21</v>
      </c>
      <c r="E19" s="1">
        <f t="shared" si="0"/>
        <v>24</v>
      </c>
      <c r="F19" s="1">
        <v>123</v>
      </c>
      <c r="G19" s="2">
        <f t="shared" si="1"/>
        <v>5857.142857142857</v>
      </c>
    </row>
    <row r="20" spans="1:7" ht="21">
      <c r="A20" s="7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>
        <v>0</v>
      </c>
      <c r="G20" s="2">
        <v>0</v>
      </c>
    </row>
    <row r="21" spans="1:7" ht="21">
      <c r="A21" s="7">
        <v>17</v>
      </c>
      <c r="B21" s="4" t="s">
        <v>19</v>
      </c>
      <c r="C21" s="1">
        <v>36</v>
      </c>
      <c r="D21" s="1">
        <v>65</v>
      </c>
      <c r="E21" s="1">
        <f t="shared" si="0"/>
        <v>101</v>
      </c>
      <c r="F21" s="1">
        <v>85</v>
      </c>
      <c r="G21" s="2">
        <f t="shared" si="1"/>
        <v>1307.6923076923076</v>
      </c>
    </row>
    <row r="22" spans="1:7" ht="21">
      <c r="A22" s="7">
        <v>18</v>
      </c>
      <c r="B22" s="4" t="s">
        <v>10</v>
      </c>
      <c r="C22" s="1">
        <v>185</v>
      </c>
      <c r="D22" s="1">
        <v>1350</v>
      </c>
      <c r="E22" s="1">
        <f t="shared" si="0"/>
        <v>1535</v>
      </c>
      <c r="F22" s="1">
        <v>11252</v>
      </c>
      <c r="G22" s="2">
        <f t="shared" si="1"/>
        <v>8334.814814814816</v>
      </c>
    </row>
    <row r="23" spans="1:7" ht="21">
      <c r="A23" s="7">
        <v>19</v>
      </c>
      <c r="B23" s="4" t="s">
        <v>20</v>
      </c>
      <c r="C23" s="1">
        <v>0</v>
      </c>
      <c r="D23" s="1">
        <v>0</v>
      </c>
      <c r="E23" s="1">
        <f t="shared" si="0"/>
        <v>0</v>
      </c>
      <c r="F23" s="1">
        <v>0</v>
      </c>
      <c r="G23" s="2">
        <v>0</v>
      </c>
    </row>
    <row r="24" spans="1:7" ht="21">
      <c r="A24" s="7">
        <v>20</v>
      </c>
      <c r="B24" s="4" t="s">
        <v>21</v>
      </c>
      <c r="C24" s="1">
        <v>0</v>
      </c>
      <c r="D24" s="1">
        <v>0</v>
      </c>
      <c r="E24" s="1">
        <f t="shared" si="0"/>
        <v>0</v>
      </c>
      <c r="F24" s="1">
        <v>0</v>
      </c>
      <c r="G24" s="2">
        <v>0</v>
      </c>
    </row>
    <row r="25" spans="1:7" ht="21">
      <c r="A25" s="7">
        <v>21</v>
      </c>
      <c r="B25" s="4" t="s">
        <v>22</v>
      </c>
      <c r="C25" s="1">
        <v>0</v>
      </c>
      <c r="D25" s="1">
        <v>3</v>
      </c>
      <c r="E25" s="1">
        <f t="shared" si="0"/>
        <v>3</v>
      </c>
      <c r="F25" s="1">
        <v>6</v>
      </c>
      <c r="G25" s="2">
        <f t="shared" si="1"/>
        <v>2000</v>
      </c>
    </row>
    <row r="26" spans="1:7" ht="21">
      <c r="A26" s="7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7">
        <v>23</v>
      </c>
      <c r="B27" s="4" t="s">
        <v>24</v>
      </c>
      <c r="C27" s="1">
        <v>5</v>
      </c>
      <c r="D27" s="1">
        <v>0</v>
      </c>
      <c r="E27" s="1">
        <f t="shared" si="0"/>
        <v>5</v>
      </c>
      <c r="F27" s="1">
        <v>0</v>
      </c>
      <c r="G27" s="2">
        <v>0</v>
      </c>
    </row>
    <row r="28" spans="1:7" ht="21">
      <c r="A28" s="7">
        <v>24</v>
      </c>
      <c r="B28" s="4" t="s">
        <v>26</v>
      </c>
      <c r="C28" s="1">
        <v>0</v>
      </c>
      <c r="D28" s="1">
        <v>0</v>
      </c>
      <c r="E28" s="1">
        <f t="shared" si="0"/>
        <v>0</v>
      </c>
      <c r="F28" s="1">
        <v>0</v>
      </c>
      <c r="G28" s="2">
        <v>0</v>
      </c>
    </row>
    <row r="29" spans="1:7" ht="21">
      <c r="A29" s="7">
        <v>25</v>
      </c>
      <c r="B29" s="4" t="s">
        <v>11</v>
      </c>
      <c r="C29" s="1">
        <v>0</v>
      </c>
      <c r="D29" s="1">
        <v>0</v>
      </c>
      <c r="E29" s="1">
        <f t="shared" si="0"/>
        <v>0</v>
      </c>
      <c r="F29" s="1">
        <v>0</v>
      </c>
      <c r="G29" s="2">
        <v>0</v>
      </c>
    </row>
    <row r="30" spans="1:7" ht="21">
      <c r="A30" s="7">
        <v>26</v>
      </c>
      <c r="B30" s="4" t="s">
        <v>25</v>
      </c>
      <c r="C30" s="1">
        <v>0</v>
      </c>
      <c r="D30" s="1">
        <v>0</v>
      </c>
      <c r="E30" s="1">
        <f t="shared" si="0"/>
        <v>0</v>
      </c>
      <c r="F30" s="1">
        <v>0</v>
      </c>
      <c r="G30" s="2">
        <v>0</v>
      </c>
    </row>
    <row r="31" spans="1:7" ht="21">
      <c r="A31" s="5"/>
      <c r="B31" s="9" t="s">
        <v>31</v>
      </c>
      <c r="C31" s="1">
        <f>SUM(C5:C30)</f>
        <v>336</v>
      </c>
      <c r="D31" s="1">
        <f>SUM(D5:D30)</f>
        <v>3333</v>
      </c>
      <c r="E31" s="1">
        <f>SUM(E5:E30)</f>
        <v>3669</v>
      </c>
      <c r="F31" s="1">
        <f>SUM(F5:F30)</f>
        <v>28516</v>
      </c>
      <c r="G31" s="2">
        <v>0</v>
      </c>
    </row>
  </sheetData>
  <sheetProtection/>
  <mergeCells count="6">
    <mergeCell ref="A3:A4"/>
    <mergeCell ref="B3:B4"/>
    <mergeCell ref="C3:E3"/>
    <mergeCell ref="F3:F4"/>
    <mergeCell ref="G3:G4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1"/>
  <sheetViews>
    <sheetView rightToLeft="1" zoomScalePageLayoutView="0" workbookViewId="0" topLeftCell="A1">
      <selection activeCell="A1" sqref="A1:G1"/>
    </sheetView>
  </sheetViews>
  <sheetFormatPr defaultColWidth="9.140625" defaultRowHeight="15"/>
  <cols>
    <col min="1" max="1" width="7.7109375" style="0" customWidth="1"/>
    <col min="2" max="2" width="17.8515625" style="0" customWidth="1"/>
    <col min="7" max="7" width="20.28125" style="0" customWidth="1"/>
  </cols>
  <sheetData>
    <row r="1" spans="1:7" ht="34.5" customHeight="1">
      <c r="A1" s="151" t="s">
        <v>246</v>
      </c>
      <c r="B1" s="151"/>
      <c r="C1" s="151"/>
      <c r="D1" s="151"/>
      <c r="E1" s="151"/>
      <c r="F1" s="151"/>
      <c r="G1" s="151"/>
    </row>
    <row r="3" spans="1:7" ht="21">
      <c r="A3" s="146" t="s">
        <v>27</v>
      </c>
      <c r="B3" s="147" t="s">
        <v>28</v>
      </c>
      <c r="C3" s="147" t="s">
        <v>29</v>
      </c>
      <c r="D3" s="147"/>
      <c r="E3" s="147"/>
      <c r="F3" s="148" t="s">
        <v>32</v>
      </c>
      <c r="G3" s="149" t="s">
        <v>33</v>
      </c>
    </row>
    <row r="4" spans="1:7" ht="21">
      <c r="A4" s="146"/>
      <c r="B4" s="147"/>
      <c r="C4" s="1" t="s">
        <v>0</v>
      </c>
      <c r="D4" s="1" t="s">
        <v>30</v>
      </c>
      <c r="E4" s="1" t="s">
        <v>31</v>
      </c>
      <c r="F4" s="147"/>
      <c r="G4" s="150"/>
    </row>
    <row r="5" spans="1:7" ht="21">
      <c r="A5" s="7">
        <v>1</v>
      </c>
      <c r="B5" s="7" t="s">
        <v>1</v>
      </c>
      <c r="C5" s="1">
        <v>25</v>
      </c>
      <c r="D5" s="1">
        <v>290</v>
      </c>
      <c r="E5" s="1">
        <f>D5+C5</f>
        <v>315</v>
      </c>
      <c r="F5" s="1">
        <v>3000</v>
      </c>
      <c r="G5" s="2">
        <f>F5*1000/D5</f>
        <v>10344.827586206897</v>
      </c>
    </row>
    <row r="6" spans="1:7" ht="21">
      <c r="A6" s="7">
        <v>2</v>
      </c>
      <c r="B6" s="4" t="s">
        <v>12</v>
      </c>
      <c r="C6" s="3">
        <v>0</v>
      </c>
      <c r="D6" s="1">
        <v>1</v>
      </c>
      <c r="E6" s="1">
        <f aca="true" t="shared" si="0" ref="E6:E30">D6+C6</f>
        <v>1</v>
      </c>
      <c r="F6" s="1">
        <v>15</v>
      </c>
      <c r="G6" s="2">
        <v>15000</v>
      </c>
    </row>
    <row r="7" spans="1:7" ht="21">
      <c r="A7" s="7">
        <v>3</v>
      </c>
      <c r="B7" s="4" t="s">
        <v>13</v>
      </c>
      <c r="C7" s="1">
        <v>2</v>
      </c>
      <c r="D7" s="1">
        <v>6</v>
      </c>
      <c r="E7" s="1">
        <f t="shared" si="0"/>
        <v>8</v>
      </c>
      <c r="F7" s="1">
        <v>92</v>
      </c>
      <c r="G7" s="2">
        <f aca="true" t="shared" si="1" ref="G7:G29">F7*1000/D7</f>
        <v>15333.333333333334</v>
      </c>
    </row>
    <row r="8" spans="1:7" ht="21">
      <c r="A8" s="7">
        <v>4</v>
      </c>
      <c r="B8" s="4" t="s">
        <v>2</v>
      </c>
      <c r="C8" s="1">
        <v>4</v>
      </c>
      <c r="D8" s="1">
        <v>6</v>
      </c>
      <c r="E8" s="1">
        <f t="shared" si="0"/>
        <v>10</v>
      </c>
      <c r="F8" s="1">
        <v>70</v>
      </c>
      <c r="G8" s="2">
        <f t="shared" si="1"/>
        <v>11666.666666666666</v>
      </c>
    </row>
    <row r="9" spans="1:7" ht="21">
      <c r="A9" s="7">
        <v>5</v>
      </c>
      <c r="B9" s="4" t="s">
        <v>3</v>
      </c>
      <c r="C9" s="1">
        <v>5</v>
      </c>
      <c r="D9" s="1">
        <v>300</v>
      </c>
      <c r="E9" s="1">
        <f t="shared" si="0"/>
        <v>305</v>
      </c>
      <c r="F9" s="1">
        <v>3000</v>
      </c>
      <c r="G9" s="2">
        <f t="shared" si="1"/>
        <v>10000</v>
      </c>
    </row>
    <row r="10" spans="1:7" ht="21">
      <c r="A10" s="7">
        <v>6</v>
      </c>
      <c r="B10" s="4" t="s">
        <v>4</v>
      </c>
      <c r="C10" s="1">
        <v>0</v>
      </c>
      <c r="D10" s="1">
        <v>1</v>
      </c>
      <c r="E10" s="1">
        <f t="shared" si="0"/>
        <v>1</v>
      </c>
      <c r="F10" s="1">
        <v>4</v>
      </c>
      <c r="G10" s="2">
        <f t="shared" si="1"/>
        <v>4000</v>
      </c>
    </row>
    <row r="11" spans="1:7" ht="21">
      <c r="A11" s="7">
        <v>7</v>
      </c>
      <c r="B11" s="4" t="s">
        <v>5</v>
      </c>
      <c r="C11" s="1">
        <v>4</v>
      </c>
      <c r="D11" s="1">
        <v>30</v>
      </c>
      <c r="E11" s="1">
        <f t="shared" si="0"/>
        <v>34</v>
      </c>
      <c r="F11" s="1">
        <v>55</v>
      </c>
      <c r="G11" s="2">
        <f t="shared" si="1"/>
        <v>1833.3333333333333</v>
      </c>
    </row>
    <row r="12" spans="1:7" ht="21">
      <c r="A12" s="7">
        <v>8</v>
      </c>
      <c r="B12" s="4" t="s">
        <v>6</v>
      </c>
      <c r="C12" s="1">
        <v>30</v>
      </c>
      <c r="D12" s="1">
        <v>120</v>
      </c>
      <c r="E12" s="1">
        <f t="shared" si="0"/>
        <v>150</v>
      </c>
      <c r="F12" s="1">
        <v>30</v>
      </c>
      <c r="G12" s="2">
        <f t="shared" si="1"/>
        <v>250</v>
      </c>
    </row>
    <row r="13" spans="1:7" ht="21">
      <c r="A13" s="7">
        <v>9</v>
      </c>
      <c r="B13" s="4" t="s">
        <v>7</v>
      </c>
      <c r="C13" s="1">
        <v>21</v>
      </c>
      <c r="D13" s="1">
        <v>275</v>
      </c>
      <c r="E13" s="1">
        <f t="shared" si="0"/>
        <v>296</v>
      </c>
      <c r="F13" s="1">
        <v>692</v>
      </c>
      <c r="G13" s="2">
        <f t="shared" si="1"/>
        <v>2516.3636363636365</v>
      </c>
    </row>
    <row r="14" spans="1:7" ht="21">
      <c r="A14" s="7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7">
        <v>11</v>
      </c>
      <c r="B15" s="4" t="s">
        <v>14</v>
      </c>
      <c r="C15" s="1">
        <v>5</v>
      </c>
      <c r="D15" s="1">
        <v>35</v>
      </c>
      <c r="E15" s="1">
        <f t="shared" si="0"/>
        <v>40</v>
      </c>
      <c r="F15" s="1">
        <v>400</v>
      </c>
      <c r="G15" s="2">
        <f t="shared" si="1"/>
        <v>11428.57142857143</v>
      </c>
    </row>
    <row r="16" spans="1:7" ht="21">
      <c r="A16" s="7">
        <v>12</v>
      </c>
      <c r="B16" s="4" t="s">
        <v>15</v>
      </c>
      <c r="C16" s="1">
        <v>2</v>
      </c>
      <c r="D16" s="1">
        <v>20</v>
      </c>
      <c r="E16" s="1">
        <f t="shared" si="0"/>
        <v>22</v>
      </c>
      <c r="F16" s="1">
        <v>100</v>
      </c>
      <c r="G16" s="2">
        <f t="shared" si="1"/>
        <v>5000</v>
      </c>
    </row>
    <row r="17" spans="1:7" ht="21">
      <c r="A17" s="7">
        <v>13</v>
      </c>
      <c r="B17" s="4" t="s">
        <v>16</v>
      </c>
      <c r="C17" s="1">
        <v>2</v>
      </c>
      <c r="D17" s="1">
        <v>2</v>
      </c>
      <c r="E17" s="1">
        <f t="shared" si="0"/>
        <v>4</v>
      </c>
      <c r="F17" s="1">
        <v>13</v>
      </c>
      <c r="G17" s="2">
        <f t="shared" si="1"/>
        <v>6500</v>
      </c>
    </row>
    <row r="18" spans="1:7" ht="21">
      <c r="A18" s="7">
        <v>14</v>
      </c>
      <c r="B18" s="4" t="s">
        <v>17</v>
      </c>
      <c r="C18" s="1">
        <v>1</v>
      </c>
      <c r="D18" s="1">
        <v>3</v>
      </c>
      <c r="E18" s="1">
        <f t="shared" si="0"/>
        <v>4</v>
      </c>
      <c r="F18" s="1">
        <v>5</v>
      </c>
      <c r="G18" s="2">
        <f t="shared" si="1"/>
        <v>1666.6666666666667</v>
      </c>
    </row>
    <row r="19" spans="1:7" ht="21">
      <c r="A19" s="7">
        <v>15</v>
      </c>
      <c r="B19" s="4" t="s">
        <v>18</v>
      </c>
      <c r="C19" s="1">
        <v>1</v>
      </c>
      <c r="D19" s="1">
        <v>4</v>
      </c>
      <c r="E19" s="1">
        <f t="shared" si="0"/>
        <v>5</v>
      </c>
      <c r="F19" s="1">
        <v>10</v>
      </c>
      <c r="G19" s="2">
        <f t="shared" si="1"/>
        <v>2500</v>
      </c>
    </row>
    <row r="20" spans="1:7" ht="21">
      <c r="A20" s="7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>
        <v>0</v>
      </c>
      <c r="G20" s="2">
        <v>0</v>
      </c>
    </row>
    <row r="21" spans="1:7" ht="21">
      <c r="A21" s="7">
        <v>17</v>
      </c>
      <c r="B21" s="4" t="s">
        <v>19</v>
      </c>
      <c r="C21" s="1">
        <v>12</v>
      </c>
      <c r="D21" s="1">
        <v>42</v>
      </c>
      <c r="E21" s="1">
        <f t="shared" si="0"/>
        <v>54</v>
      </c>
      <c r="F21" s="1">
        <v>25</v>
      </c>
      <c r="G21" s="2">
        <f t="shared" si="1"/>
        <v>595.2380952380952</v>
      </c>
    </row>
    <row r="22" spans="1:7" ht="21">
      <c r="A22" s="7">
        <v>18</v>
      </c>
      <c r="B22" s="4" t="s">
        <v>10</v>
      </c>
      <c r="C22" s="1">
        <v>222</v>
      </c>
      <c r="D22" s="1">
        <v>100</v>
      </c>
      <c r="E22" s="1">
        <f t="shared" si="0"/>
        <v>322</v>
      </c>
      <c r="F22" s="1">
        <v>400</v>
      </c>
      <c r="G22" s="2">
        <f t="shared" si="1"/>
        <v>4000</v>
      </c>
    </row>
    <row r="23" spans="1:7" ht="21">
      <c r="A23" s="7">
        <v>19</v>
      </c>
      <c r="B23" s="4" t="s">
        <v>20</v>
      </c>
      <c r="C23" s="1">
        <v>0</v>
      </c>
      <c r="D23" s="1">
        <v>0</v>
      </c>
      <c r="E23" s="1">
        <f t="shared" si="0"/>
        <v>0</v>
      </c>
      <c r="F23" s="1">
        <v>0</v>
      </c>
      <c r="G23" s="2">
        <v>0</v>
      </c>
    </row>
    <row r="24" spans="1:7" ht="21">
      <c r="A24" s="7">
        <v>20</v>
      </c>
      <c r="B24" s="4" t="s">
        <v>21</v>
      </c>
      <c r="C24" s="1">
        <v>0</v>
      </c>
      <c r="D24" s="1">
        <v>0</v>
      </c>
      <c r="E24" s="1">
        <f t="shared" si="0"/>
        <v>0</v>
      </c>
      <c r="F24" s="1">
        <v>0</v>
      </c>
      <c r="G24" s="2">
        <v>0</v>
      </c>
    </row>
    <row r="25" spans="1:7" ht="21">
      <c r="A25" s="7">
        <v>21</v>
      </c>
      <c r="B25" s="4" t="s">
        <v>22</v>
      </c>
      <c r="C25" s="1">
        <v>0</v>
      </c>
      <c r="D25" s="1">
        <v>0</v>
      </c>
      <c r="E25" s="1">
        <f t="shared" si="0"/>
        <v>0</v>
      </c>
      <c r="F25" s="1">
        <v>0</v>
      </c>
      <c r="G25" s="2">
        <v>0</v>
      </c>
    </row>
    <row r="26" spans="1:7" ht="21">
      <c r="A26" s="7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7">
        <v>23</v>
      </c>
      <c r="B27" s="4" t="s">
        <v>24</v>
      </c>
      <c r="C27" s="1">
        <v>0</v>
      </c>
      <c r="D27" s="1">
        <v>0</v>
      </c>
      <c r="E27" s="1">
        <f t="shared" si="0"/>
        <v>0</v>
      </c>
      <c r="F27" s="1">
        <v>0</v>
      </c>
      <c r="G27" s="2">
        <v>0</v>
      </c>
    </row>
    <row r="28" spans="1:7" ht="21">
      <c r="A28" s="7">
        <v>24</v>
      </c>
      <c r="B28" s="4" t="s">
        <v>26</v>
      </c>
      <c r="C28" s="1">
        <v>0</v>
      </c>
      <c r="D28" s="1">
        <v>0</v>
      </c>
      <c r="E28" s="1">
        <f t="shared" si="0"/>
        <v>0</v>
      </c>
      <c r="F28" s="1">
        <v>0</v>
      </c>
      <c r="G28" s="2">
        <v>0</v>
      </c>
    </row>
    <row r="29" spans="1:7" ht="21">
      <c r="A29" s="7">
        <v>25</v>
      </c>
      <c r="B29" s="4" t="s">
        <v>11</v>
      </c>
      <c r="C29" s="1">
        <v>1.8</v>
      </c>
      <c r="D29" s="1">
        <v>2.5</v>
      </c>
      <c r="E29" s="1">
        <f t="shared" si="0"/>
        <v>4.3</v>
      </c>
      <c r="F29" s="1">
        <v>0.006</v>
      </c>
      <c r="G29" s="2">
        <f t="shared" si="1"/>
        <v>2.4</v>
      </c>
    </row>
    <row r="30" spans="1:7" ht="21">
      <c r="A30" s="7">
        <v>26</v>
      </c>
      <c r="B30" s="4" t="s">
        <v>25</v>
      </c>
      <c r="C30" s="1">
        <v>0</v>
      </c>
      <c r="D30" s="1">
        <v>0</v>
      </c>
      <c r="E30" s="1">
        <f t="shared" si="0"/>
        <v>0</v>
      </c>
      <c r="F30" s="1">
        <v>0</v>
      </c>
      <c r="G30" s="2">
        <v>0</v>
      </c>
    </row>
    <row r="31" spans="1:7" ht="21">
      <c r="A31" s="5"/>
      <c r="B31" s="9" t="s">
        <v>31</v>
      </c>
      <c r="C31" s="1">
        <f>SUM(C5:C30)</f>
        <v>337.8</v>
      </c>
      <c r="D31" s="1">
        <f>SUM(D5:D30)</f>
        <v>1237.5</v>
      </c>
      <c r="E31" s="1">
        <f>SUM(E5:E30)</f>
        <v>1575.3</v>
      </c>
      <c r="F31" s="1">
        <f>SUM(F5:F30)</f>
        <v>7911.006</v>
      </c>
      <c r="G31" s="5"/>
    </row>
  </sheetData>
  <sheetProtection/>
  <mergeCells count="6">
    <mergeCell ref="A3:A4"/>
    <mergeCell ref="B3:B4"/>
    <mergeCell ref="C3:E3"/>
    <mergeCell ref="F3:F4"/>
    <mergeCell ref="G3:G4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1"/>
  <sheetViews>
    <sheetView rightToLeft="1" zoomScalePageLayoutView="0" workbookViewId="0" topLeftCell="A1">
      <selection activeCell="A1" sqref="A1:G1"/>
    </sheetView>
  </sheetViews>
  <sheetFormatPr defaultColWidth="9.140625" defaultRowHeight="15"/>
  <cols>
    <col min="1" max="1" width="7.7109375" style="0" customWidth="1"/>
    <col min="2" max="2" width="16.57421875" style="0" customWidth="1"/>
    <col min="7" max="7" width="20.28125" style="0" customWidth="1"/>
  </cols>
  <sheetData>
    <row r="1" spans="1:7" ht="37.5" customHeight="1">
      <c r="A1" s="151" t="s">
        <v>245</v>
      </c>
      <c r="B1" s="151"/>
      <c r="C1" s="151"/>
      <c r="D1" s="151"/>
      <c r="E1" s="151"/>
      <c r="F1" s="151"/>
      <c r="G1" s="151"/>
    </row>
    <row r="3" spans="1:7" ht="21">
      <c r="A3" s="146" t="s">
        <v>27</v>
      </c>
      <c r="B3" s="147" t="s">
        <v>28</v>
      </c>
      <c r="C3" s="147" t="s">
        <v>29</v>
      </c>
      <c r="D3" s="147"/>
      <c r="E3" s="147"/>
      <c r="F3" s="148" t="s">
        <v>32</v>
      </c>
      <c r="G3" s="149" t="s">
        <v>33</v>
      </c>
    </row>
    <row r="4" spans="1:7" ht="21">
      <c r="A4" s="146"/>
      <c r="B4" s="147"/>
      <c r="C4" s="1" t="s">
        <v>0</v>
      </c>
      <c r="D4" s="1" t="s">
        <v>30</v>
      </c>
      <c r="E4" s="1" t="s">
        <v>31</v>
      </c>
      <c r="F4" s="147"/>
      <c r="G4" s="150"/>
    </row>
    <row r="5" spans="1:7" ht="21">
      <c r="A5" s="7">
        <v>1</v>
      </c>
      <c r="B5" s="7" t="s">
        <v>1</v>
      </c>
      <c r="C5" s="1">
        <v>2099.5</v>
      </c>
      <c r="D5" s="1">
        <v>19450</v>
      </c>
      <c r="E5" s="1">
        <f>D5+C5</f>
        <v>21549.5</v>
      </c>
      <c r="F5" s="1">
        <v>255985</v>
      </c>
      <c r="G5" s="2">
        <f>F5*1000/D5</f>
        <v>13161.182519280206</v>
      </c>
    </row>
    <row r="6" spans="1:7" ht="21">
      <c r="A6" s="7">
        <v>2</v>
      </c>
      <c r="B6" s="4" t="s">
        <v>12</v>
      </c>
      <c r="C6" s="3">
        <v>0</v>
      </c>
      <c r="D6" s="1">
        <v>129.7</v>
      </c>
      <c r="E6" s="1">
        <f aca="true" t="shared" si="0" ref="E6:E30">D6+C6</f>
        <v>129.7</v>
      </c>
      <c r="F6" s="1">
        <v>2560</v>
      </c>
      <c r="G6" s="2">
        <f aca="true" t="shared" si="1" ref="G6:G29">F6*1000/D6</f>
        <v>19737.8565921357</v>
      </c>
    </row>
    <row r="7" spans="1:7" ht="21">
      <c r="A7" s="7">
        <v>3</v>
      </c>
      <c r="B7" s="4" t="s">
        <v>13</v>
      </c>
      <c r="C7" s="1">
        <v>15</v>
      </c>
      <c r="D7" s="1">
        <v>17</v>
      </c>
      <c r="E7" s="1">
        <f t="shared" si="0"/>
        <v>32</v>
      </c>
      <c r="F7" s="1">
        <v>352</v>
      </c>
      <c r="G7" s="2">
        <f t="shared" si="1"/>
        <v>20705.882352941175</v>
      </c>
    </row>
    <row r="8" spans="1:7" ht="21">
      <c r="A8" s="7">
        <v>4</v>
      </c>
      <c r="B8" s="4" t="s">
        <v>2</v>
      </c>
      <c r="C8" s="1">
        <v>30</v>
      </c>
      <c r="D8" s="1">
        <v>25</v>
      </c>
      <c r="E8" s="1">
        <f t="shared" si="0"/>
        <v>55</v>
      </c>
      <c r="F8" s="1">
        <v>165</v>
      </c>
      <c r="G8" s="2">
        <f t="shared" si="1"/>
        <v>6600</v>
      </c>
    </row>
    <row r="9" spans="1:7" ht="21">
      <c r="A9" s="7">
        <v>5</v>
      </c>
      <c r="B9" s="4" t="s">
        <v>3</v>
      </c>
      <c r="C9" s="1">
        <v>8</v>
      </c>
      <c r="D9" s="1">
        <v>20</v>
      </c>
      <c r="E9" s="1">
        <f t="shared" si="0"/>
        <v>28</v>
      </c>
      <c r="F9" s="1">
        <v>150</v>
      </c>
      <c r="G9" s="2">
        <f t="shared" si="1"/>
        <v>7500</v>
      </c>
    </row>
    <row r="10" spans="1:7" ht="21">
      <c r="A10" s="7">
        <v>6</v>
      </c>
      <c r="B10" s="4" t="s">
        <v>4</v>
      </c>
      <c r="C10" s="1">
        <v>0</v>
      </c>
      <c r="D10" s="1">
        <v>0</v>
      </c>
      <c r="E10" s="1">
        <v>0</v>
      </c>
      <c r="F10" s="1">
        <v>0</v>
      </c>
      <c r="G10" s="2">
        <v>0</v>
      </c>
    </row>
    <row r="11" spans="1:7" ht="21">
      <c r="A11" s="7">
        <v>7</v>
      </c>
      <c r="B11" s="4" t="s">
        <v>5</v>
      </c>
      <c r="C11" s="1">
        <v>25</v>
      </c>
      <c r="D11" s="1">
        <v>30</v>
      </c>
      <c r="E11" s="1">
        <f t="shared" si="0"/>
        <v>55</v>
      </c>
      <c r="F11" s="1">
        <v>42</v>
      </c>
      <c r="G11" s="2">
        <f t="shared" si="1"/>
        <v>1400</v>
      </c>
    </row>
    <row r="12" spans="1:7" ht="21">
      <c r="A12" s="7">
        <v>8</v>
      </c>
      <c r="B12" s="4" t="s">
        <v>6</v>
      </c>
      <c r="C12" s="1">
        <v>1062</v>
      </c>
      <c r="D12" s="1">
        <v>0</v>
      </c>
      <c r="E12" s="1">
        <f t="shared" si="0"/>
        <v>1062</v>
      </c>
      <c r="F12" s="1">
        <v>0</v>
      </c>
      <c r="G12" s="2">
        <v>0</v>
      </c>
    </row>
    <row r="13" spans="1:7" ht="21">
      <c r="A13" s="7">
        <v>9</v>
      </c>
      <c r="B13" s="4" t="s">
        <v>7</v>
      </c>
      <c r="C13" s="1">
        <v>123</v>
      </c>
      <c r="D13" s="1">
        <v>565</v>
      </c>
      <c r="E13" s="1">
        <f t="shared" si="0"/>
        <v>688</v>
      </c>
      <c r="F13" s="1">
        <v>1340</v>
      </c>
      <c r="G13" s="2">
        <f t="shared" si="1"/>
        <v>2371.6814159292035</v>
      </c>
    </row>
    <row r="14" spans="1:7" ht="21">
      <c r="A14" s="7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7">
        <v>11</v>
      </c>
      <c r="B15" s="4" t="s">
        <v>14</v>
      </c>
      <c r="C15" s="1">
        <v>105</v>
      </c>
      <c r="D15" s="1">
        <v>150</v>
      </c>
      <c r="E15" s="1">
        <f t="shared" si="0"/>
        <v>255</v>
      </c>
      <c r="F15" s="1">
        <v>1200</v>
      </c>
      <c r="G15" s="2">
        <f t="shared" si="1"/>
        <v>8000</v>
      </c>
    </row>
    <row r="16" spans="1:7" ht="21">
      <c r="A16" s="7">
        <v>12</v>
      </c>
      <c r="B16" s="4" t="s">
        <v>15</v>
      </c>
      <c r="C16" s="1">
        <v>20</v>
      </c>
      <c r="D16" s="1">
        <v>40</v>
      </c>
      <c r="E16" s="1">
        <f t="shared" si="0"/>
        <v>60</v>
      </c>
      <c r="F16" s="1">
        <v>40</v>
      </c>
      <c r="G16" s="2">
        <f t="shared" si="1"/>
        <v>1000</v>
      </c>
    </row>
    <row r="17" spans="1:7" ht="21">
      <c r="A17" s="7">
        <v>13</v>
      </c>
      <c r="B17" s="4" t="s">
        <v>16</v>
      </c>
      <c r="C17" s="1">
        <v>18</v>
      </c>
      <c r="D17" s="1">
        <v>15</v>
      </c>
      <c r="E17" s="1">
        <f t="shared" si="0"/>
        <v>33</v>
      </c>
      <c r="F17" s="1">
        <v>85</v>
      </c>
      <c r="G17" s="2">
        <f t="shared" si="1"/>
        <v>5666.666666666667</v>
      </c>
    </row>
    <row r="18" spans="1:7" ht="21">
      <c r="A18" s="7">
        <v>14</v>
      </c>
      <c r="B18" s="4" t="s">
        <v>17</v>
      </c>
      <c r="C18" s="1">
        <v>65</v>
      </c>
      <c r="D18" s="1">
        <v>25</v>
      </c>
      <c r="E18" s="1">
        <f t="shared" si="0"/>
        <v>90</v>
      </c>
      <c r="F18" s="1">
        <v>145</v>
      </c>
      <c r="G18" s="2">
        <f t="shared" si="1"/>
        <v>5800</v>
      </c>
    </row>
    <row r="19" spans="1:7" ht="21">
      <c r="A19" s="7">
        <v>15</v>
      </c>
      <c r="B19" s="4" t="s">
        <v>18</v>
      </c>
      <c r="C19" s="1">
        <v>30</v>
      </c>
      <c r="D19" s="1">
        <v>25</v>
      </c>
      <c r="E19" s="1">
        <f t="shared" si="0"/>
        <v>55</v>
      </c>
      <c r="F19" s="1">
        <v>162</v>
      </c>
      <c r="G19" s="2">
        <f t="shared" si="1"/>
        <v>6480</v>
      </c>
    </row>
    <row r="20" spans="1:7" ht="21">
      <c r="A20" s="7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>
        <v>0</v>
      </c>
      <c r="G20" s="2">
        <v>0</v>
      </c>
    </row>
    <row r="21" spans="1:7" ht="21">
      <c r="A21" s="7">
        <v>17</v>
      </c>
      <c r="B21" s="4" t="s">
        <v>19</v>
      </c>
      <c r="C21" s="1">
        <v>0</v>
      </c>
      <c r="D21" s="1">
        <v>0</v>
      </c>
      <c r="E21" s="1">
        <f t="shared" si="0"/>
        <v>0</v>
      </c>
      <c r="F21" s="1">
        <v>0</v>
      </c>
      <c r="G21" s="2">
        <v>0</v>
      </c>
    </row>
    <row r="22" spans="1:7" ht="21">
      <c r="A22" s="7">
        <v>18</v>
      </c>
      <c r="B22" s="4" t="s">
        <v>10</v>
      </c>
      <c r="C22" s="1">
        <v>0</v>
      </c>
      <c r="D22" s="1">
        <v>0</v>
      </c>
      <c r="E22" s="1">
        <f t="shared" si="0"/>
        <v>0</v>
      </c>
      <c r="F22" s="1">
        <v>0</v>
      </c>
      <c r="G22" s="2">
        <v>0</v>
      </c>
    </row>
    <row r="23" spans="1:7" ht="21">
      <c r="A23" s="7">
        <v>19</v>
      </c>
      <c r="B23" s="4" t="s">
        <v>20</v>
      </c>
      <c r="C23" s="1">
        <v>0</v>
      </c>
      <c r="D23" s="1">
        <v>0</v>
      </c>
      <c r="E23" s="1">
        <f t="shared" si="0"/>
        <v>0</v>
      </c>
      <c r="F23" s="1">
        <v>0</v>
      </c>
      <c r="G23" s="2">
        <v>0</v>
      </c>
    </row>
    <row r="24" spans="1:7" ht="21">
      <c r="A24" s="7">
        <v>20</v>
      </c>
      <c r="B24" s="4" t="s">
        <v>21</v>
      </c>
      <c r="C24" s="1">
        <v>0</v>
      </c>
      <c r="D24" s="1">
        <v>0</v>
      </c>
      <c r="E24" s="1">
        <f t="shared" si="0"/>
        <v>0</v>
      </c>
      <c r="F24" s="1">
        <v>0</v>
      </c>
      <c r="G24" s="2">
        <v>0</v>
      </c>
    </row>
    <row r="25" spans="1:7" ht="21">
      <c r="A25" s="7">
        <v>21</v>
      </c>
      <c r="B25" s="4" t="s">
        <v>22</v>
      </c>
      <c r="C25" s="1">
        <v>0</v>
      </c>
      <c r="D25" s="1">
        <v>0</v>
      </c>
      <c r="E25" s="1">
        <f t="shared" si="0"/>
        <v>0</v>
      </c>
      <c r="F25" s="1">
        <v>0</v>
      </c>
      <c r="G25" s="2">
        <v>0</v>
      </c>
    </row>
    <row r="26" spans="1:7" ht="21">
      <c r="A26" s="7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7">
        <v>23</v>
      </c>
      <c r="B27" s="4" t="s">
        <v>24</v>
      </c>
      <c r="C27" s="1">
        <v>0</v>
      </c>
      <c r="D27" s="1">
        <v>0</v>
      </c>
      <c r="E27" s="1">
        <f t="shared" si="0"/>
        <v>0</v>
      </c>
      <c r="F27" s="1">
        <v>0</v>
      </c>
      <c r="G27" s="2">
        <v>0</v>
      </c>
    </row>
    <row r="28" spans="1:7" ht="21">
      <c r="A28" s="7">
        <v>24</v>
      </c>
      <c r="B28" s="4" t="s">
        <v>26</v>
      </c>
      <c r="C28" s="1">
        <v>3.5</v>
      </c>
      <c r="D28" s="1">
        <v>4</v>
      </c>
      <c r="E28" s="1">
        <f t="shared" si="0"/>
        <v>7.5</v>
      </c>
      <c r="F28" s="1">
        <v>5.5</v>
      </c>
      <c r="G28" s="2">
        <f t="shared" si="1"/>
        <v>1375</v>
      </c>
    </row>
    <row r="29" spans="1:7" ht="21">
      <c r="A29" s="7">
        <v>25</v>
      </c>
      <c r="B29" s="4" t="s">
        <v>11</v>
      </c>
      <c r="C29" s="1">
        <v>0.5</v>
      </c>
      <c r="D29" s="1">
        <v>5</v>
      </c>
      <c r="E29" s="1">
        <f t="shared" si="0"/>
        <v>5.5</v>
      </c>
      <c r="F29" s="1">
        <v>0.01</v>
      </c>
      <c r="G29" s="2">
        <f t="shared" si="1"/>
        <v>2</v>
      </c>
    </row>
    <row r="30" spans="1:7" ht="21">
      <c r="A30" s="7">
        <v>26</v>
      </c>
      <c r="B30" s="4" t="s">
        <v>25</v>
      </c>
      <c r="C30" s="1">
        <v>0</v>
      </c>
      <c r="D30" s="1">
        <v>0</v>
      </c>
      <c r="E30" s="1">
        <f t="shared" si="0"/>
        <v>0</v>
      </c>
      <c r="F30" s="1">
        <v>0</v>
      </c>
      <c r="G30" s="2">
        <v>0</v>
      </c>
    </row>
    <row r="31" spans="1:7" ht="21">
      <c r="A31" s="5"/>
      <c r="B31" s="9" t="s">
        <v>31</v>
      </c>
      <c r="C31" s="1">
        <f>SUM(C5:C30)</f>
        <v>3604.5</v>
      </c>
      <c r="D31" s="1">
        <f>SUM(D5:D30)</f>
        <v>20500.7</v>
      </c>
      <c r="E31" s="1">
        <f>SUM(E5:E30)</f>
        <v>24105.2</v>
      </c>
      <c r="F31" s="1">
        <f>SUM(F5:F30)</f>
        <v>262231.51</v>
      </c>
      <c r="G31" s="5"/>
    </row>
  </sheetData>
  <sheetProtection/>
  <mergeCells count="6">
    <mergeCell ref="A3:A4"/>
    <mergeCell ref="B3:B4"/>
    <mergeCell ref="C3:E3"/>
    <mergeCell ref="F3:F4"/>
    <mergeCell ref="G3:G4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31"/>
  <sheetViews>
    <sheetView rightToLeft="1" zoomScalePageLayoutView="0" workbookViewId="0" topLeftCell="A1">
      <selection activeCell="A1" sqref="A1:G1"/>
    </sheetView>
  </sheetViews>
  <sheetFormatPr defaultColWidth="9.140625" defaultRowHeight="15"/>
  <cols>
    <col min="1" max="1" width="7.7109375" style="0" customWidth="1"/>
    <col min="2" max="2" width="17.57421875" style="0" customWidth="1"/>
    <col min="7" max="7" width="20.28125" style="0" customWidth="1"/>
  </cols>
  <sheetData>
    <row r="1" spans="1:7" ht="38.25" customHeight="1">
      <c r="A1" s="151" t="s">
        <v>244</v>
      </c>
      <c r="B1" s="151"/>
      <c r="C1" s="151"/>
      <c r="D1" s="151"/>
      <c r="E1" s="151"/>
      <c r="F1" s="151"/>
      <c r="G1" s="151"/>
    </row>
    <row r="3" spans="1:7" ht="21">
      <c r="A3" s="146" t="s">
        <v>27</v>
      </c>
      <c r="B3" s="147" t="s">
        <v>28</v>
      </c>
      <c r="C3" s="147" t="s">
        <v>29</v>
      </c>
      <c r="D3" s="147"/>
      <c r="E3" s="147"/>
      <c r="F3" s="148" t="s">
        <v>32</v>
      </c>
      <c r="G3" s="149" t="s">
        <v>33</v>
      </c>
    </row>
    <row r="4" spans="1:7" ht="21">
      <c r="A4" s="146"/>
      <c r="B4" s="147"/>
      <c r="C4" s="1" t="s">
        <v>0</v>
      </c>
      <c r="D4" s="1" t="s">
        <v>30</v>
      </c>
      <c r="E4" s="1" t="s">
        <v>31</v>
      </c>
      <c r="F4" s="147"/>
      <c r="G4" s="150"/>
    </row>
    <row r="5" spans="1:7" ht="21">
      <c r="A5" s="7">
        <v>1</v>
      </c>
      <c r="B5" s="7" t="s">
        <v>1</v>
      </c>
      <c r="C5" s="1">
        <v>0</v>
      </c>
      <c r="D5" s="1">
        <v>56</v>
      </c>
      <c r="E5" s="1">
        <f>D5+C5</f>
        <v>56</v>
      </c>
      <c r="F5" s="1">
        <v>291.2</v>
      </c>
      <c r="G5" s="2">
        <f>F5*1000/D5</f>
        <v>5200</v>
      </c>
    </row>
    <row r="6" spans="1:7" ht="21">
      <c r="A6" s="7">
        <v>2</v>
      </c>
      <c r="B6" s="4" t="s">
        <v>12</v>
      </c>
      <c r="C6" s="3">
        <v>0</v>
      </c>
      <c r="D6" s="1">
        <v>0</v>
      </c>
      <c r="E6" s="1">
        <f aca="true" t="shared" si="0" ref="E6:E30">D6+C6</f>
        <v>0</v>
      </c>
      <c r="F6" s="1">
        <v>0</v>
      </c>
      <c r="G6" s="2">
        <v>0</v>
      </c>
    </row>
    <row r="7" spans="1:7" ht="21">
      <c r="A7" s="7">
        <v>3</v>
      </c>
      <c r="B7" s="4" t="s">
        <v>13</v>
      </c>
      <c r="C7" s="1">
        <v>9.5</v>
      </c>
      <c r="D7" s="1">
        <v>35</v>
      </c>
      <c r="E7" s="1">
        <f t="shared" si="0"/>
        <v>44.5</v>
      </c>
      <c r="F7" s="1">
        <v>525</v>
      </c>
      <c r="G7" s="2">
        <f aca="true" t="shared" si="1" ref="G7:G29">F7*1000/D7</f>
        <v>15000</v>
      </c>
    </row>
    <row r="8" spans="1:7" ht="21">
      <c r="A8" s="7">
        <v>4</v>
      </c>
      <c r="B8" s="4" t="s">
        <v>2</v>
      </c>
      <c r="C8" s="1">
        <v>0</v>
      </c>
      <c r="D8" s="1">
        <v>2</v>
      </c>
      <c r="E8" s="1">
        <f t="shared" si="0"/>
        <v>2</v>
      </c>
      <c r="F8" s="1">
        <v>4.7</v>
      </c>
      <c r="G8" s="2">
        <f t="shared" si="1"/>
        <v>2350</v>
      </c>
    </row>
    <row r="9" spans="1:7" ht="21">
      <c r="A9" s="7">
        <v>5</v>
      </c>
      <c r="B9" s="4" t="s">
        <v>3</v>
      </c>
      <c r="C9" s="1">
        <v>0</v>
      </c>
      <c r="D9" s="1">
        <v>532</v>
      </c>
      <c r="E9" s="1">
        <f t="shared" si="0"/>
        <v>532</v>
      </c>
      <c r="F9" s="1">
        <v>3800</v>
      </c>
      <c r="G9" s="2">
        <f t="shared" si="1"/>
        <v>7142.857142857143</v>
      </c>
    </row>
    <row r="10" spans="1:7" ht="21">
      <c r="A10" s="7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7">
        <v>7</v>
      </c>
      <c r="B11" s="4" t="s">
        <v>5</v>
      </c>
      <c r="C11" s="1">
        <v>20</v>
      </c>
      <c r="D11" s="1">
        <v>246</v>
      </c>
      <c r="E11" s="1">
        <f t="shared" si="0"/>
        <v>266</v>
      </c>
      <c r="F11" s="1">
        <v>492</v>
      </c>
      <c r="G11" s="2">
        <f t="shared" si="1"/>
        <v>2000</v>
      </c>
    </row>
    <row r="12" spans="1:7" ht="21">
      <c r="A12" s="7">
        <v>8</v>
      </c>
      <c r="B12" s="4" t="s">
        <v>6</v>
      </c>
      <c r="C12" s="1">
        <v>100</v>
      </c>
      <c r="D12" s="1">
        <v>90</v>
      </c>
      <c r="E12" s="1">
        <f t="shared" si="0"/>
        <v>190</v>
      </c>
      <c r="F12" s="1">
        <v>70</v>
      </c>
      <c r="G12" s="2">
        <f t="shared" si="1"/>
        <v>777.7777777777778</v>
      </c>
    </row>
    <row r="13" spans="1:7" ht="21">
      <c r="A13" s="7">
        <v>9</v>
      </c>
      <c r="B13" s="4" t="s">
        <v>7</v>
      </c>
      <c r="C13" s="1">
        <v>120.5</v>
      </c>
      <c r="D13" s="1">
        <v>575</v>
      </c>
      <c r="E13" s="1">
        <f t="shared" si="0"/>
        <v>695.5</v>
      </c>
      <c r="F13" s="1">
        <v>1810</v>
      </c>
      <c r="G13" s="2">
        <f t="shared" si="1"/>
        <v>3147.8260869565215</v>
      </c>
    </row>
    <row r="14" spans="1:7" ht="21">
      <c r="A14" s="7">
        <v>10</v>
      </c>
      <c r="B14" s="4" t="s">
        <v>8</v>
      </c>
      <c r="C14" s="1">
        <v>0</v>
      </c>
      <c r="D14" s="1">
        <v>0.5</v>
      </c>
      <c r="E14" s="1">
        <f t="shared" si="0"/>
        <v>0.5</v>
      </c>
      <c r="F14" s="1">
        <v>0</v>
      </c>
      <c r="G14" s="2">
        <f t="shared" si="1"/>
        <v>0</v>
      </c>
    </row>
    <row r="15" spans="1:7" ht="21">
      <c r="A15" s="7">
        <v>11</v>
      </c>
      <c r="B15" s="4" t="s">
        <v>14</v>
      </c>
      <c r="C15" s="1">
        <v>0</v>
      </c>
      <c r="D15" s="1">
        <v>1</v>
      </c>
      <c r="E15" s="1">
        <f t="shared" si="0"/>
        <v>1</v>
      </c>
      <c r="F15" s="1">
        <v>10</v>
      </c>
      <c r="G15" s="2">
        <f t="shared" si="1"/>
        <v>10000</v>
      </c>
    </row>
    <row r="16" spans="1:7" ht="21">
      <c r="A16" s="7">
        <v>12</v>
      </c>
      <c r="B16" s="4" t="s">
        <v>15</v>
      </c>
      <c r="C16" s="1">
        <v>0.6</v>
      </c>
      <c r="D16" s="1">
        <v>60</v>
      </c>
      <c r="E16" s="1">
        <f t="shared" si="0"/>
        <v>60.6</v>
      </c>
      <c r="F16" s="1">
        <v>300</v>
      </c>
      <c r="G16" s="2">
        <f t="shared" si="1"/>
        <v>5000</v>
      </c>
    </row>
    <row r="17" spans="1:7" ht="21">
      <c r="A17" s="7">
        <v>13</v>
      </c>
      <c r="B17" s="4" t="s">
        <v>16</v>
      </c>
      <c r="C17" s="1">
        <v>0.2</v>
      </c>
      <c r="D17" s="1">
        <v>4.2</v>
      </c>
      <c r="E17" s="1">
        <f t="shared" si="0"/>
        <v>4.4</v>
      </c>
      <c r="F17" s="1">
        <v>33</v>
      </c>
      <c r="G17" s="2">
        <f t="shared" si="1"/>
        <v>7857.142857142857</v>
      </c>
    </row>
    <row r="18" spans="1:7" ht="21">
      <c r="A18" s="7">
        <v>14</v>
      </c>
      <c r="B18" s="4" t="s">
        <v>17</v>
      </c>
      <c r="C18" s="1">
        <v>0.4</v>
      </c>
      <c r="D18" s="1">
        <v>9</v>
      </c>
      <c r="E18" s="1">
        <f t="shared" si="0"/>
        <v>9.4</v>
      </c>
      <c r="F18" s="1">
        <v>75</v>
      </c>
      <c r="G18" s="2">
        <f t="shared" si="1"/>
        <v>8333.333333333334</v>
      </c>
    </row>
    <row r="19" spans="1:7" ht="21">
      <c r="A19" s="7">
        <v>15</v>
      </c>
      <c r="B19" s="4" t="s">
        <v>18</v>
      </c>
      <c r="C19" s="1">
        <v>4</v>
      </c>
      <c r="D19" s="1">
        <v>154</v>
      </c>
      <c r="E19" s="1">
        <f t="shared" si="0"/>
        <v>158</v>
      </c>
      <c r="F19" s="1">
        <v>1320</v>
      </c>
      <c r="G19" s="2">
        <f t="shared" si="1"/>
        <v>8571.42857142857</v>
      </c>
    </row>
    <row r="20" spans="1:7" ht="21">
      <c r="A20" s="7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>
        <v>0</v>
      </c>
      <c r="G20" s="2">
        <v>0</v>
      </c>
    </row>
    <row r="21" spans="1:7" ht="21">
      <c r="A21" s="7">
        <v>17</v>
      </c>
      <c r="B21" s="4" t="s">
        <v>19</v>
      </c>
      <c r="C21" s="1">
        <v>0</v>
      </c>
      <c r="D21" s="1">
        <v>0</v>
      </c>
      <c r="E21" s="1">
        <f t="shared" si="0"/>
        <v>0</v>
      </c>
      <c r="F21" s="1">
        <v>0</v>
      </c>
      <c r="G21" s="2">
        <v>0</v>
      </c>
    </row>
    <row r="22" spans="1:7" ht="21">
      <c r="A22" s="7">
        <v>18</v>
      </c>
      <c r="B22" s="4" t="s">
        <v>10</v>
      </c>
      <c r="C22" s="1">
        <v>0</v>
      </c>
      <c r="D22" s="1">
        <v>0</v>
      </c>
      <c r="E22" s="1">
        <f t="shared" si="0"/>
        <v>0</v>
      </c>
      <c r="F22" s="1">
        <v>0</v>
      </c>
      <c r="G22" s="2">
        <v>0</v>
      </c>
    </row>
    <row r="23" spans="1:7" ht="21">
      <c r="A23" s="7">
        <v>19</v>
      </c>
      <c r="B23" s="4" t="s">
        <v>20</v>
      </c>
      <c r="C23" s="1">
        <v>0</v>
      </c>
      <c r="D23" s="1">
        <v>0</v>
      </c>
      <c r="E23" s="1">
        <f t="shared" si="0"/>
        <v>0</v>
      </c>
      <c r="F23" s="1">
        <v>0</v>
      </c>
      <c r="G23" s="2">
        <v>0</v>
      </c>
    </row>
    <row r="24" spans="1:7" ht="21">
      <c r="A24" s="7">
        <v>20</v>
      </c>
      <c r="B24" s="4" t="s">
        <v>21</v>
      </c>
      <c r="C24" s="1">
        <v>0</v>
      </c>
      <c r="D24" s="1">
        <v>0</v>
      </c>
      <c r="E24" s="1">
        <f t="shared" si="0"/>
        <v>0</v>
      </c>
      <c r="F24" s="1">
        <v>0</v>
      </c>
      <c r="G24" s="2">
        <v>0</v>
      </c>
    </row>
    <row r="25" spans="1:7" ht="21">
      <c r="A25" s="7">
        <v>21</v>
      </c>
      <c r="B25" s="4" t="s">
        <v>22</v>
      </c>
      <c r="C25" s="1">
        <v>0</v>
      </c>
      <c r="D25" s="1">
        <v>0</v>
      </c>
      <c r="E25" s="1">
        <f t="shared" si="0"/>
        <v>0</v>
      </c>
      <c r="F25" s="1">
        <v>0</v>
      </c>
      <c r="G25" s="2">
        <v>0</v>
      </c>
    </row>
    <row r="26" spans="1:7" ht="21">
      <c r="A26" s="7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7">
        <v>23</v>
      </c>
      <c r="B27" s="4" t="s">
        <v>24</v>
      </c>
      <c r="C27" s="1">
        <v>0</v>
      </c>
      <c r="D27" s="1">
        <v>0</v>
      </c>
      <c r="E27" s="1">
        <f t="shared" si="0"/>
        <v>0</v>
      </c>
      <c r="F27" s="1">
        <v>0</v>
      </c>
      <c r="G27" s="2">
        <v>0</v>
      </c>
    </row>
    <row r="28" spans="1:7" ht="21">
      <c r="A28" s="7">
        <v>24</v>
      </c>
      <c r="B28" s="4" t="s">
        <v>26</v>
      </c>
      <c r="C28" s="1">
        <v>0</v>
      </c>
      <c r="D28" s="1">
        <v>2.5</v>
      </c>
      <c r="E28" s="1">
        <f t="shared" si="0"/>
        <v>2.5</v>
      </c>
      <c r="F28" s="1">
        <v>3</v>
      </c>
      <c r="G28" s="2">
        <f t="shared" si="1"/>
        <v>1200</v>
      </c>
    </row>
    <row r="29" spans="1:7" ht="21">
      <c r="A29" s="7">
        <v>25</v>
      </c>
      <c r="B29" s="4" t="s">
        <v>11</v>
      </c>
      <c r="C29" s="1">
        <v>0</v>
      </c>
      <c r="D29" s="1">
        <v>0.6</v>
      </c>
      <c r="E29" s="1">
        <f t="shared" si="0"/>
        <v>0.6</v>
      </c>
      <c r="F29" s="1">
        <v>0.002</v>
      </c>
      <c r="G29" s="2">
        <f t="shared" si="1"/>
        <v>3.3333333333333335</v>
      </c>
    </row>
    <row r="30" spans="1:7" ht="21">
      <c r="A30" s="7">
        <v>26</v>
      </c>
      <c r="B30" s="4" t="s">
        <v>25</v>
      </c>
      <c r="C30" s="1">
        <v>0</v>
      </c>
      <c r="D30" s="1">
        <v>0</v>
      </c>
      <c r="E30" s="1">
        <f t="shared" si="0"/>
        <v>0</v>
      </c>
      <c r="F30" s="1">
        <v>0</v>
      </c>
      <c r="G30" s="2">
        <v>0</v>
      </c>
    </row>
    <row r="31" spans="1:7" ht="21">
      <c r="A31" s="5"/>
      <c r="B31" s="9" t="s">
        <v>31</v>
      </c>
      <c r="C31" s="1">
        <f>SUM(C5:C30)</f>
        <v>255.2</v>
      </c>
      <c r="D31" s="1">
        <f>SUM(D5:D30)</f>
        <v>1767.8</v>
      </c>
      <c r="E31" s="1">
        <f>SUM(E5:E30)</f>
        <v>2023</v>
      </c>
      <c r="F31" s="1">
        <f>SUM(F5:F30)</f>
        <v>8733.902</v>
      </c>
      <c r="G31" s="5"/>
    </row>
  </sheetData>
  <sheetProtection/>
  <mergeCells count="6">
    <mergeCell ref="A3:A4"/>
    <mergeCell ref="B3:B4"/>
    <mergeCell ref="C3:E3"/>
    <mergeCell ref="F3:F4"/>
    <mergeCell ref="G3:G4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1"/>
  <sheetViews>
    <sheetView rightToLeft="1" zoomScalePageLayoutView="0" workbookViewId="0" topLeftCell="A1">
      <selection activeCell="A1" sqref="A1:G1"/>
    </sheetView>
  </sheetViews>
  <sheetFormatPr defaultColWidth="9.140625" defaultRowHeight="15"/>
  <cols>
    <col min="1" max="1" width="7.7109375" style="0" customWidth="1"/>
    <col min="2" max="2" width="16.140625" style="0" customWidth="1"/>
    <col min="7" max="7" width="20.28125" style="0" customWidth="1"/>
  </cols>
  <sheetData>
    <row r="1" spans="1:7" ht="33.75" customHeight="1">
      <c r="A1" s="151" t="s">
        <v>241</v>
      </c>
      <c r="B1" s="151"/>
      <c r="C1" s="151"/>
      <c r="D1" s="151"/>
      <c r="E1" s="151"/>
      <c r="F1" s="151"/>
      <c r="G1" s="151"/>
    </row>
    <row r="3" spans="1:7" ht="21">
      <c r="A3" s="146" t="s">
        <v>27</v>
      </c>
      <c r="B3" s="147" t="s">
        <v>28</v>
      </c>
      <c r="C3" s="147" t="s">
        <v>29</v>
      </c>
      <c r="D3" s="147"/>
      <c r="E3" s="147"/>
      <c r="F3" s="148" t="s">
        <v>32</v>
      </c>
      <c r="G3" s="149" t="s">
        <v>33</v>
      </c>
    </row>
    <row r="4" spans="1:7" ht="21">
      <c r="A4" s="146"/>
      <c r="B4" s="147"/>
      <c r="C4" s="1" t="s">
        <v>0</v>
      </c>
      <c r="D4" s="1" t="s">
        <v>30</v>
      </c>
      <c r="E4" s="1" t="s">
        <v>31</v>
      </c>
      <c r="F4" s="147"/>
      <c r="G4" s="150"/>
    </row>
    <row r="5" spans="1:7" ht="21">
      <c r="A5" s="7">
        <v>1</v>
      </c>
      <c r="B5" s="7" t="s">
        <v>1</v>
      </c>
      <c r="C5" s="1">
        <v>3</v>
      </c>
      <c r="D5" s="1">
        <v>80</v>
      </c>
      <c r="E5" s="1">
        <f>D5+C5</f>
        <v>83</v>
      </c>
      <c r="F5" s="1">
        <v>835</v>
      </c>
      <c r="G5" s="2">
        <f>F5*1000/D5</f>
        <v>10437.5</v>
      </c>
    </row>
    <row r="6" spans="1:7" ht="21">
      <c r="A6" s="7">
        <v>2</v>
      </c>
      <c r="B6" s="4" t="s">
        <v>12</v>
      </c>
      <c r="C6" s="3">
        <v>0</v>
      </c>
      <c r="D6" s="1">
        <v>0</v>
      </c>
      <c r="E6" s="1">
        <f aca="true" t="shared" si="0" ref="E6:E30">D6+C6</f>
        <v>0</v>
      </c>
      <c r="F6" s="1">
        <v>0</v>
      </c>
      <c r="G6" s="2">
        <v>0</v>
      </c>
    </row>
    <row r="7" spans="1:7" ht="21">
      <c r="A7" s="7">
        <v>3</v>
      </c>
      <c r="B7" s="4" t="s">
        <v>13</v>
      </c>
      <c r="C7" s="1">
        <v>2</v>
      </c>
      <c r="D7" s="1">
        <v>522</v>
      </c>
      <c r="E7" s="1">
        <f t="shared" si="0"/>
        <v>524</v>
      </c>
      <c r="F7" s="1">
        <v>7680</v>
      </c>
      <c r="G7" s="2">
        <f aca="true" t="shared" si="1" ref="G7:G30">F7*1000/D7</f>
        <v>14712.643678160919</v>
      </c>
    </row>
    <row r="8" spans="1:7" ht="21">
      <c r="A8" s="7">
        <v>4</v>
      </c>
      <c r="B8" s="4" t="s">
        <v>2</v>
      </c>
      <c r="C8" s="1">
        <v>1</v>
      </c>
      <c r="D8" s="1">
        <v>5</v>
      </c>
      <c r="E8" s="1">
        <f t="shared" si="0"/>
        <v>6</v>
      </c>
      <c r="F8" s="1">
        <v>38</v>
      </c>
      <c r="G8" s="2">
        <f t="shared" si="1"/>
        <v>7600</v>
      </c>
    </row>
    <row r="9" spans="1:7" ht="21">
      <c r="A9" s="7">
        <v>5</v>
      </c>
      <c r="B9" s="4" t="s">
        <v>3</v>
      </c>
      <c r="C9" s="1">
        <v>5</v>
      </c>
      <c r="D9" s="1">
        <v>65</v>
      </c>
      <c r="E9" s="1">
        <f t="shared" si="0"/>
        <v>70</v>
      </c>
      <c r="F9" s="1">
        <v>1100</v>
      </c>
      <c r="G9" s="2">
        <f t="shared" si="1"/>
        <v>16923.076923076922</v>
      </c>
    </row>
    <row r="10" spans="1:7" ht="21">
      <c r="A10" s="7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7">
        <v>7</v>
      </c>
      <c r="B11" s="4" t="s">
        <v>5</v>
      </c>
      <c r="C11" s="1">
        <v>0</v>
      </c>
      <c r="D11" s="1">
        <v>0</v>
      </c>
      <c r="E11" s="1">
        <f t="shared" si="0"/>
        <v>0</v>
      </c>
      <c r="F11" s="1">
        <v>0</v>
      </c>
      <c r="G11" s="2">
        <v>0</v>
      </c>
    </row>
    <row r="12" spans="1:7" ht="21">
      <c r="A12" s="7">
        <v>8</v>
      </c>
      <c r="B12" s="4" t="s">
        <v>6</v>
      </c>
      <c r="C12" s="1">
        <v>0</v>
      </c>
      <c r="D12" s="1">
        <v>0</v>
      </c>
      <c r="E12" s="1">
        <f t="shared" si="0"/>
        <v>0</v>
      </c>
      <c r="F12" s="1">
        <v>0</v>
      </c>
      <c r="G12" s="2">
        <v>0</v>
      </c>
    </row>
    <row r="13" spans="1:7" ht="21">
      <c r="A13" s="7">
        <v>9</v>
      </c>
      <c r="B13" s="4" t="s">
        <v>7</v>
      </c>
      <c r="C13" s="1">
        <v>3</v>
      </c>
      <c r="D13" s="1">
        <v>35</v>
      </c>
      <c r="E13" s="1">
        <f t="shared" si="0"/>
        <v>38</v>
      </c>
      <c r="F13" s="1">
        <v>60</v>
      </c>
      <c r="G13" s="2">
        <f t="shared" si="1"/>
        <v>1714.2857142857142</v>
      </c>
    </row>
    <row r="14" spans="1:7" ht="21">
      <c r="A14" s="7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7">
        <v>11</v>
      </c>
      <c r="B15" s="4" t="s">
        <v>14</v>
      </c>
      <c r="C15" s="1">
        <v>8</v>
      </c>
      <c r="D15" s="1">
        <v>42</v>
      </c>
      <c r="E15" s="1">
        <f t="shared" si="0"/>
        <v>50</v>
      </c>
      <c r="F15" s="1">
        <v>546</v>
      </c>
      <c r="G15" s="2">
        <f t="shared" si="1"/>
        <v>13000</v>
      </c>
    </row>
    <row r="16" spans="1:7" ht="21">
      <c r="A16" s="7">
        <v>12</v>
      </c>
      <c r="B16" s="4" t="s">
        <v>15</v>
      </c>
      <c r="C16" s="1">
        <v>17</v>
      </c>
      <c r="D16" s="1">
        <v>140</v>
      </c>
      <c r="E16" s="1">
        <f t="shared" si="0"/>
        <v>157</v>
      </c>
      <c r="F16" s="1">
        <v>1400</v>
      </c>
      <c r="G16" s="2">
        <f t="shared" si="1"/>
        <v>10000</v>
      </c>
    </row>
    <row r="17" spans="1:7" ht="21">
      <c r="A17" s="7">
        <v>13</v>
      </c>
      <c r="B17" s="4" t="s">
        <v>16</v>
      </c>
      <c r="C17" s="1">
        <v>2</v>
      </c>
      <c r="D17" s="1">
        <v>62</v>
      </c>
      <c r="E17" s="1">
        <f t="shared" si="0"/>
        <v>64</v>
      </c>
      <c r="F17" s="1">
        <v>635</v>
      </c>
      <c r="G17" s="2">
        <f t="shared" si="1"/>
        <v>10241.935483870968</v>
      </c>
    </row>
    <row r="18" spans="1:7" ht="21">
      <c r="A18" s="7">
        <v>14</v>
      </c>
      <c r="B18" s="4" t="s">
        <v>17</v>
      </c>
      <c r="C18" s="1">
        <v>25</v>
      </c>
      <c r="D18" s="1">
        <v>205</v>
      </c>
      <c r="E18" s="1">
        <f t="shared" si="0"/>
        <v>230</v>
      </c>
      <c r="F18" s="1">
        <v>1640</v>
      </c>
      <c r="G18" s="2">
        <f t="shared" si="1"/>
        <v>8000</v>
      </c>
    </row>
    <row r="19" spans="1:7" ht="21">
      <c r="A19" s="7">
        <v>15</v>
      </c>
      <c r="B19" s="4" t="s">
        <v>18</v>
      </c>
      <c r="C19" s="1">
        <v>10</v>
      </c>
      <c r="D19" s="1">
        <v>323</v>
      </c>
      <c r="E19" s="1">
        <f t="shared" si="0"/>
        <v>333</v>
      </c>
      <c r="F19" s="1">
        <v>3962</v>
      </c>
      <c r="G19" s="2">
        <f t="shared" si="1"/>
        <v>12266.25386996904</v>
      </c>
    </row>
    <row r="20" spans="1:7" ht="21">
      <c r="A20" s="7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>
        <v>0</v>
      </c>
      <c r="G20" s="2">
        <v>0</v>
      </c>
    </row>
    <row r="21" spans="1:7" ht="21">
      <c r="A21" s="7">
        <v>17</v>
      </c>
      <c r="B21" s="4" t="s">
        <v>19</v>
      </c>
      <c r="C21" s="1">
        <v>1</v>
      </c>
      <c r="D21" s="1">
        <v>0</v>
      </c>
      <c r="E21" s="1">
        <f t="shared" si="0"/>
        <v>1</v>
      </c>
      <c r="F21" s="1">
        <v>0</v>
      </c>
      <c r="G21" s="2">
        <v>0</v>
      </c>
    </row>
    <row r="22" spans="1:7" ht="21">
      <c r="A22" s="7">
        <v>18</v>
      </c>
      <c r="B22" s="4" t="s">
        <v>10</v>
      </c>
      <c r="C22" s="1">
        <v>2</v>
      </c>
      <c r="D22" s="1">
        <v>3</v>
      </c>
      <c r="E22" s="1">
        <f t="shared" si="0"/>
        <v>5</v>
      </c>
      <c r="F22" s="1">
        <v>21</v>
      </c>
      <c r="G22" s="2">
        <f t="shared" si="1"/>
        <v>7000</v>
      </c>
    </row>
    <row r="23" spans="1:7" ht="21">
      <c r="A23" s="7">
        <v>19</v>
      </c>
      <c r="B23" s="4" t="s">
        <v>20</v>
      </c>
      <c r="C23" s="1">
        <v>0</v>
      </c>
      <c r="D23" s="1">
        <v>0</v>
      </c>
      <c r="E23" s="1">
        <f t="shared" si="0"/>
        <v>0</v>
      </c>
      <c r="F23" s="1">
        <v>0</v>
      </c>
      <c r="G23" s="2">
        <v>0</v>
      </c>
    </row>
    <row r="24" spans="1:7" ht="21">
      <c r="A24" s="7">
        <v>20</v>
      </c>
      <c r="B24" s="4" t="s">
        <v>21</v>
      </c>
      <c r="C24" s="1">
        <v>0</v>
      </c>
      <c r="D24" s="1">
        <v>0</v>
      </c>
      <c r="E24" s="1">
        <f t="shared" si="0"/>
        <v>0</v>
      </c>
      <c r="F24" s="1">
        <v>0</v>
      </c>
      <c r="G24" s="2">
        <v>0</v>
      </c>
    </row>
    <row r="25" spans="1:7" ht="21">
      <c r="A25" s="7">
        <v>21</v>
      </c>
      <c r="B25" s="4" t="s">
        <v>22</v>
      </c>
      <c r="C25" s="1">
        <v>0</v>
      </c>
      <c r="D25" s="1">
        <v>15</v>
      </c>
      <c r="E25" s="1">
        <f t="shared" si="0"/>
        <v>15</v>
      </c>
      <c r="F25" s="1">
        <v>7.5</v>
      </c>
      <c r="G25" s="2">
        <f t="shared" si="1"/>
        <v>500</v>
      </c>
    </row>
    <row r="26" spans="1:7" ht="21">
      <c r="A26" s="7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7">
        <v>23</v>
      </c>
      <c r="B27" s="4" t="s">
        <v>24</v>
      </c>
      <c r="C27" s="1">
        <v>2</v>
      </c>
      <c r="D27" s="1">
        <v>10</v>
      </c>
      <c r="E27" s="1">
        <f t="shared" si="0"/>
        <v>12</v>
      </c>
      <c r="F27" s="1">
        <v>75</v>
      </c>
      <c r="G27" s="2">
        <f t="shared" si="1"/>
        <v>7500</v>
      </c>
    </row>
    <row r="28" spans="1:7" ht="21">
      <c r="A28" s="7">
        <v>24</v>
      </c>
      <c r="B28" s="4" t="s">
        <v>26</v>
      </c>
      <c r="C28" s="1">
        <v>0</v>
      </c>
      <c r="D28" s="1">
        <v>0</v>
      </c>
      <c r="E28" s="1">
        <f t="shared" si="0"/>
        <v>0</v>
      </c>
      <c r="F28" s="1">
        <v>0</v>
      </c>
      <c r="G28" s="2">
        <v>0</v>
      </c>
    </row>
    <row r="29" spans="1:7" ht="21">
      <c r="A29" s="7">
        <v>25</v>
      </c>
      <c r="B29" s="4" t="s">
        <v>11</v>
      </c>
      <c r="C29" s="1">
        <v>0</v>
      </c>
      <c r="D29" s="1">
        <v>0</v>
      </c>
      <c r="E29" s="1">
        <f t="shared" si="0"/>
        <v>0</v>
      </c>
      <c r="F29" s="1">
        <v>0</v>
      </c>
      <c r="G29" s="2">
        <v>0</v>
      </c>
    </row>
    <row r="30" spans="1:7" ht="21">
      <c r="A30" s="7">
        <v>26</v>
      </c>
      <c r="B30" s="4" t="s">
        <v>25</v>
      </c>
      <c r="C30" s="1">
        <v>0.3</v>
      </c>
      <c r="D30" s="1">
        <v>0.2</v>
      </c>
      <c r="E30" s="1">
        <f t="shared" si="0"/>
        <v>0.5</v>
      </c>
      <c r="F30" s="1">
        <v>20</v>
      </c>
      <c r="G30" s="2">
        <f t="shared" si="1"/>
        <v>100000</v>
      </c>
    </row>
    <row r="31" spans="1:7" ht="21">
      <c r="A31" s="5"/>
      <c r="B31" s="9" t="s">
        <v>31</v>
      </c>
      <c r="C31" s="1">
        <f>SUM(C5:C30)</f>
        <v>81.3</v>
      </c>
      <c r="D31" s="1">
        <f>SUM(D5:D30)</f>
        <v>1507.2</v>
      </c>
      <c r="E31" s="1">
        <f>SUM(E5:E30)</f>
        <v>1588.5</v>
      </c>
      <c r="F31" s="1">
        <f>SUM(F5:F30)</f>
        <v>18019.5</v>
      </c>
      <c r="G31" s="5"/>
    </row>
  </sheetData>
  <sheetProtection/>
  <mergeCells count="6">
    <mergeCell ref="A3:A4"/>
    <mergeCell ref="B3:B4"/>
    <mergeCell ref="C3:E3"/>
    <mergeCell ref="F3:F4"/>
    <mergeCell ref="G3:G4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1"/>
  <sheetViews>
    <sheetView rightToLeft="1" zoomScalePageLayoutView="0" workbookViewId="0" topLeftCell="A1">
      <selection activeCell="A1" sqref="A1:G1"/>
    </sheetView>
  </sheetViews>
  <sheetFormatPr defaultColWidth="9.140625" defaultRowHeight="15"/>
  <cols>
    <col min="1" max="1" width="7.7109375" style="0" customWidth="1"/>
    <col min="2" max="2" width="17.140625" style="0" customWidth="1"/>
    <col min="7" max="7" width="20.28125" style="0" customWidth="1"/>
  </cols>
  <sheetData>
    <row r="1" spans="1:7" ht="36.75" customHeight="1">
      <c r="A1" s="151" t="s">
        <v>242</v>
      </c>
      <c r="B1" s="151"/>
      <c r="C1" s="151"/>
      <c r="D1" s="151"/>
      <c r="E1" s="151"/>
      <c r="F1" s="151"/>
      <c r="G1" s="151"/>
    </row>
    <row r="3" spans="1:7" ht="21">
      <c r="A3" s="146" t="s">
        <v>27</v>
      </c>
      <c r="B3" s="147" t="s">
        <v>28</v>
      </c>
      <c r="C3" s="147" t="s">
        <v>29</v>
      </c>
      <c r="D3" s="147"/>
      <c r="E3" s="147"/>
      <c r="F3" s="148" t="s">
        <v>32</v>
      </c>
      <c r="G3" s="149" t="s">
        <v>33</v>
      </c>
    </row>
    <row r="4" spans="1:7" ht="21">
      <c r="A4" s="146"/>
      <c r="B4" s="147"/>
      <c r="C4" s="1" t="s">
        <v>0</v>
      </c>
      <c r="D4" s="1" t="s">
        <v>30</v>
      </c>
      <c r="E4" s="1" t="s">
        <v>31</v>
      </c>
      <c r="F4" s="147"/>
      <c r="G4" s="150"/>
    </row>
    <row r="5" spans="1:7" ht="21">
      <c r="A5" s="7">
        <v>1</v>
      </c>
      <c r="B5" s="7" t="s">
        <v>1</v>
      </c>
      <c r="C5" s="1">
        <v>30</v>
      </c>
      <c r="D5" s="1">
        <v>60</v>
      </c>
      <c r="E5" s="1">
        <f>D5+C5</f>
        <v>90</v>
      </c>
      <c r="F5" s="1">
        <v>462</v>
      </c>
      <c r="G5" s="2">
        <f>F5*1000/D5</f>
        <v>7700</v>
      </c>
    </row>
    <row r="6" spans="1:7" ht="21">
      <c r="A6" s="7">
        <v>2</v>
      </c>
      <c r="B6" s="4" t="s">
        <v>12</v>
      </c>
      <c r="C6" s="3">
        <v>1</v>
      </c>
      <c r="D6" s="1">
        <v>0</v>
      </c>
      <c r="E6" s="1">
        <f aca="true" t="shared" si="0" ref="E6:E30">D6+C6</f>
        <v>1</v>
      </c>
      <c r="F6" s="1">
        <v>0</v>
      </c>
      <c r="G6" s="2">
        <v>0</v>
      </c>
    </row>
    <row r="7" spans="1:7" ht="21">
      <c r="A7" s="7">
        <v>3</v>
      </c>
      <c r="B7" s="4" t="s">
        <v>13</v>
      </c>
      <c r="C7" s="1">
        <v>0</v>
      </c>
      <c r="D7" s="1">
        <v>1</v>
      </c>
      <c r="E7" s="1">
        <f t="shared" si="0"/>
        <v>1</v>
      </c>
      <c r="F7" s="1">
        <v>8.5</v>
      </c>
      <c r="G7" s="2">
        <f aca="true" t="shared" si="1" ref="G7:G29">F7*1000/D7</f>
        <v>8500</v>
      </c>
    </row>
    <row r="8" spans="1:7" ht="21">
      <c r="A8" s="7">
        <v>4</v>
      </c>
      <c r="B8" s="4" t="s">
        <v>2</v>
      </c>
      <c r="C8" s="1">
        <v>0</v>
      </c>
      <c r="D8" s="1">
        <v>1.5</v>
      </c>
      <c r="E8" s="1">
        <f t="shared" si="0"/>
        <v>1.5</v>
      </c>
      <c r="F8" s="1">
        <v>7</v>
      </c>
      <c r="G8" s="2">
        <f t="shared" si="1"/>
        <v>4666.666666666667</v>
      </c>
    </row>
    <row r="9" spans="1:7" ht="21">
      <c r="A9" s="7">
        <v>5</v>
      </c>
      <c r="B9" s="4" t="s">
        <v>3</v>
      </c>
      <c r="C9" s="1">
        <v>6.5</v>
      </c>
      <c r="D9" s="1">
        <v>45</v>
      </c>
      <c r="E9" s="1">
        <f t="shared" si="0"/>
        <v>51.5</v>
      </c>
      <c r="F9" s="1">
        <v>373.5</v>
      </c>
      <c r="G9" s="2">
        <f t="shared" si="1"/>
        <v>8300</v>
      </c>
    </row>
    <row r="10" spans="1:7" ht="21">
      <c r="A10" s="7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7">
        <v>7</v>
      </c>
      <c r="B11" s="4" t="s">
        <v>5</v>
      </c>
      <c r="C11" s="1">
        <v>150.5</v>
      </c>
      <c r="D11" s="1">
        <v>369</v>
      </c>
      <c r="E11" s="1">
        <f t="shared" si="0"/>
        <v>519.5</v>
      </c>
      <c r="F11" s="1">
        <v>512</v>
      </c>
      <c r="G11" s="2">
        <f t="shared" si="1"/>
        <v>1387.5338753387534</v>
      </c>
    </row>
    <row r="12" spans="1:7" ht="21">
      <c r="A12" s="7">
        <v>8</v>
      </c>
      <c r="B12" s="4" t="s">
        <v>6</v>
      </c>
      <c r="C12" s="1">
        <v>463</v>
      </c>
      <c r="D12" s="1">
        <v>275</v>
      </c>
      <c r="E12" s="1">
        <f t="shared" si="0"/>
        <v>738</v>
      </c>
      <c r="F12" s="1">
        <v>185</v>
      </c>
      <c r="G12" s="2">
        <f t="shared" si="1"/>
        <v>672.7272727272727</v>
      </c>
    </row>
    <row r="13" spans="1:7" ht="21">
      <c r="A13" s="7">
        <v>9</v>
      </c>
      <c r="B13" s="4" t="s">
        <v>7</v>
      </c>
      <c r="C13" s="1">
        <v>34.5</v>
      </c>
      <c r="D13" s="1">
        <v>146</v>
      </c>
      <c r="E13" s="1">
        <f t="shared" si="0"/>
        <v>180.5</v>
      </c>
      <c r="F13" s="1">
        <v>340</v>
      </c>
      <c r="G13" s="2">
        <f t="shared" si="1"/>
        <v>2328.7671232876714</v>
      </c>
    </row>
    <row r="14" spans="1:7" ht="21">
      <c r="A14" s="7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7">
        <v>11</v>
      </c>
      <c r="B15" s="4" t="s">
        <v>14</v>
      </c>
      <c r="C15" s="1">
        <v>107</v>
      </c>
      <c r="D15" s="1">
        <v>56</v>
      </c>
      <c r="E15" s="1">
        <f t="shared" si="0"/>
        <v>163</v>
      </c>
      <c r="F15" s="1">
        <v>362</v>
      </c>
      <c r="G15" s="2">
        <f t="shared" si="1"/>
        <v>6464.285714285715</v>
      </c>
    </row>
    <row r="16" spans="1:7" ht="21">
      <c r="A16" s="7">
        <v>12</v>
      </c>
      <c r="B16" s="4" t="s">
        <v>15</v>
      </c>
      <c r="C16" s="1">
        <v>11</v>
      </c>
      <c r="D16" s="1">
        <v>30.5</v>
      </c>
      <c r="E16" s="1">
        <f t="shared" si="0"/>
        <v>41.5</v>
      </c>
      <c r="F16" s="1">
        <v>73</v>
      </c>
      <c r="G16" s="2">
        <f t="shared" si="1"/>
        <v>2393.44262295082</v>
      </c>
    </row>
    <row r="17" spans="1:7" ht="21">
      <c r="A17" s="7">
        <v>13</v>
      </c>
      <c r="B17" s="4" t="s">
        <v>16</v>
      </c>
      <c r="C17" s="1">
        <v>4</v>
      </c>
      <c r="D17" s="1">
        <v>7</v>
      </c>
      <c r="E17" s="1">
        <f t="shared" si="0"/>
        <v>11</v>
      </c>
      <c r="F17" s="1">
        <v>33.6</v>
      </c>
      <c r="G17" s="2">
        <f t="shared" si="1"/>
        <v>4800</v>
      </c>
    </row>
    <row r="18" spans="1:7" ht="21">
      <c r="A18" s="7">
        <v>14</v>
      </c>
      <c r="B18" s="4" t="s">
        <v>17</v>
      </c>
      <c r="C18" s="1">
        <v>8</v>
      </c>
      <c r="D18" s="1">
        <v>13</v>
      </c>
      <c r="E18" s="1">
        <f t="shared" si="0"/>
        <v>21</v>
      </c>
      <c r="F18" s="1">
        <v>60.5</v>
      </c>
      <c r="G18" s="2">
        <f t="shared" si="1"/>
        <v>4653.846153846154</v>
      </c>
    </row>
    <row r="19" spans="1:7" ht="21">
      <c r="A19" s="7">
        <v>15</v>
      </c>
      <c r="B19" s="4" t="s">
        <v>18</v>
      </c>
      <c r="C19" s="1">
        <v>9</v>
      </c>
      <c r="D19" s="1">
        <v>19</v>
      </c>
      <c r="E19" s="1">
        <f t="shared" si="0"/>
        <v>28</v>
      </c>
      <c r="F19" s="1">
        <v>138.7</v>
      </c>
      <c r="G19" s="2">
        <f t="shared" si="1"/>
        <v>7300</v>
      </c>
    </row>
    <row r="20" spans="1:7" ht="21">
      <c r="A20" s="7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/>
      <c r="G20" s="2">
        <v>0</v>
      </c>
    </row>
    <row r="21" spans="1:7" ht="21">
      <c r="A21" s="7">
        <v>17</v>
      </c>
      <c r="B21" s="4" t="s">
        <v>19</v>
      </c>
      <c r="C21" s="1">
        <v>0</v>
      </c>
      <c r="D21" s="1">
        <v>0</v>
      </c>
      <c r="E21" s="1">
        <f t="shared" si="0"/>
        <v>0</v>
      </c>
      <c r="F21" s="1">
        <v>0</v>
      </c>
      <c r="G21" s="2">
        <v>0</v>
      </c>
    </row>
    <row r="22" spans="1:7" ht="21">
      <c r="A22" s="7">
        <v>18</v>
      </c>
      <c r="B22" s="4" t="s">
        <v>10</v>
      </c>
      <c r="C22" s="1">
        <v>0</v>
      </c>
      <c r="D22" s="1">
        <v>0</v>
      </c>
      <c r="E22" s="1">
        <f t="shared" si="0"/>
        <v>0</v>
      </c>
      <c r="F22" s="1">
        <v>0</v>
      </c>
      <c r="G22" s="2">
        <v>0</v>
      </c>
    </row>
    <row r="23" spans="1:7" ht="21">
      <c r="A23" s="7">
        <v>19</v>
      </c>
      <c r="B23" s="4" t="s">
        <v>20</v>
      </c>
      <c r="C23" s="1">
        <v>0</v>
      </c>
      <c r="D23" s="1">
        <v>0</v>
      </c>
      <c r="E23" s="1">
        <f t="shared" si="0"/>
        <v>0</v>
      </c>
      <c r="F23" s="1">
        <v>0</v>
      </c>
      <c r="G23" s="2">
        <v>0</v>
      </c>
    </row>
    <row r="24" spans="1:7" ht="21">
      <c r="A24" s="7">
        <v>20</v>
      </c>
      <c r="B24" s="4" t="s">
        <v>21</v>
      </c>
      <c r="C24" s="1">
        <v>0</v>
      </c>
      <c r="D24" s="1">
        <v>0</v>
      </c>
      <c r="E24" s="1">
        <f t="shared" si="0"/>
        <v>0</v>
      </c>
      <c r="F24" s="1">
        <v>0</v>
      </c>
      <c r="G24" s="2">
        <v>0</v>
      </c>
    </row>
    <row r="25" spans="1:7" ht="21">
      <c r="A25" s="7">
        <v>21</v>
      </c>
      <c r="B25" s="4" t="s">
        <v>22</v>
      </c>
      <c r="C25" s="1">
        <v>0</v>
      </c>
      <c r="D25" s="1">
        <v>0</v>
      </c>
      <c r="E25" s="1">
        <f t="shared" si="0"/>
        <v>0</v>
      </c>
      <c r="F25" s="1">
        <v>0</v>
      </c>
      <c r="G25" s="2">
        <v>0</v>
      </c>
    </row>
    <row r="26" spans="1:7" ht="21">
      <c r="A26" s="7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7">
        <v>23</v>
      </c>
      <c r="B27" s="4" t="s">
        <v>24</v>
      </c>
      <c r="C27" s="1">
        <v>0</v>
      </c>
      <c r="D27" s="1">
        <v>0</v>
      </c>
      <c r="E27" s="1">
        <f t="shared" si="0"/>
        <v>0</v>
      </c>
      <c r="F27" s="1">
        <v>0</v>
      </c>
      <c r="G27" s="2">
        <v>0</v>
      </c>
    </row>
    <row r="28" spans="1:7" ht="21">
      <c r="A28" s="7">
        <v>24</v>
      </c>
      <c r="B28" s="4" t="s">
        <v>26</v>
      </c>
      <c r="C28" s="1">
        <v>0</v>
      </c>
      <c r="D28" s="1">
        <v>2</v>
      </c>
      <c r="E28" s="1">
        <f t="shared" si="0"/>
        <v>2</v>
      </c>
      <c r="F28" s="1">
        <v>3</v>
      </c>
      <c r="G28" s="2">
        <f t="shared" si="1"/>
        <v>1500</v>
      </c>
    </row>
    <row r="29" spans="1:7" ht="21">
      <c r="A29" s="7">
        <v>25</v>
      </c>
      <c r="B29" s="4" t="s">
        <v>11</v>
      </c>
      <c r="C29" s="1">
        <v>0</v>
      </c>
      <c r="D29" s="1">
        <v>1.5</v>
      </c>
      <c r="E29" s="1">
        <f t="shared" si="0"/>
        <v>1.5</v>
      </c>
      <c r="F29" s="1">
        <v>0.003</v>
      </c>
      <c r="G29" s="2">
        <f t="shared" si="1"/>
        <v>2</v>
      </c>
    </row>
    <row r="30" spans="1:7" ht="21">
      <c r="A30" s="7">
        <v>26</v>
      </c>
      <c r="B30" s="4" t="s">
        <v>25</v>
      </c>
      <c r="C30" s="1">
        <v>0</v>
      </c>
      <c r="D30" s="1">
        <v>0</v>
      </c>
      <c r="E30" s="1">
        <f t="shared" si="0"/>
        <v>0</v>
      </c>
      <c r="F30" s="1">
        <v>0</v>
      </c>
      <c r="G30" s="2">
        <v>0</v>
      </c>
    </row>
    <row r="31" spans="1:7" ht="21">
      <c r="A31" s="5"/>
      <c r="B31" s="9" t="s">
        <v>31</v>
      </c>
      <c r="C31" s="1">
        <f>SUM(C5:C30)</f>
        <v>824.5</v>
      </c>
      <c r="D31" s="1">
        <f>SUM(D5:D30)</f>
        <v>1026.5</v>
      </c>
      <c r="E31" s="1">
        <f>SUM(E5:E30)</f>
        <v>1851</v>
      </c>
      <c r="F31" s="1">
        <f>SUM(F5:F30)</f>
        <v>2558.803</v>
      </c>
      <c r="G31" s="5"/>
    </row>
  </sheetData>
  <sheetProtection/>
  <mergeCells count="6">
    <mergeCell ref="A3:A4"/>
    <mergeCell ref="B3:B4"/>
    <mergeCell ref="C3:E3"/>
    <mergeCell ref="F3:F4"/>
    <mergeCell ref="G3:G4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1"/>
  <sheetViews>
    <sheetView rightToLeft="1" zoomScalePageLayoutView="0" workbookViewId="0" topLeftCell="A1">
      <selection activeCell="A1" sqref="A1:G1"/>
    </sheetView>
  </sheetViews>
  <sheetFormatPr defaultColWidth="9.140625" defaultRowHeight="15"/>
  <cols>
    <col min="1" max="1" width="7.7109375" style="0" customWidth="1"/>
    <col min="2" max="2" width="17.140625" style="0" customWidth="1"/>
    <col min="7" max="7" width="20.28125" style="0" customWidth="1"/>
  </cols>
  <sheetData>
    <row r="1" spans="1:7" ht="40.5" customHeight="1">
      <c r="A1" s="151" t="s">
        <v>243</v>
      </c>
      <c r="B1" s="151"/>
      <c r="C1" s="151"/>
      <c r="D1" s="151"/>
      <c r="E1" s="151"/>
      <c r="F1" s="151"/>
      <c r="G1" s="151"/>
    </row>
    <row r="3" spans="1:7" ht="21">
      <c r="A3" s="146" t="s">
        <v>27</v>
      </c>
      <c r="B3" s="147" t="s">
        <v>28</v>
      </c>
      <c r="C3" s="147" t="s">
        <v>29</v>
      </c>
      <c r="D3" s="147"/>
      <c r="E3" s="147"/>
      <c r="F3" s="148" t="s">
        <v>32</v>
      </c>
      <c r="G3" s="149" t="s">
        <v>33</v>
      </c>
    </row>
    <row r="4" spans="1:7" ht="21">
      <c r="A4" s="146"/>
      <c r="B4" s="147"/>
      <c r="C4" s="1" t="s">
        <v>0</v>
      </c>
      <c r="D4" s="1" t="s">
        <v>30</v>
      </c>
      <c r="E4" s="1" t="s">
        <v>31</v>
      </c>
      <c r="F4" s="147"/>
      <c r="G4" s="150"/>
    </row>
    <row r="5" spans="1:7" ht="21">
      <c r="A5" s="7">
        <v>1</v>
      </c>
      <c r="B5" s="7" t="s">
        <v>1</v>
      </c>
      <c r="C5" s="1">
        <v>40</v>
      </c>
      <c r="D5" s="1">
        <v>260</v>
      </c>
      <c r="E5" s="1">
        <f>D5+C5</f>
        <v>300</v>
      </c>
      <c r="F5" s="1">
        <v>3120</v>
      </c>
      <c r="G5" s="2">
        <f>F5*1000/D5</f>
        <v>12000</v>
      </c>
    </row>
    <row r="6" spans="1:7" ht="21">
      <c r="A6" s="7">
        <v>2</v>
      </c>
      <c r="B6" s="4" t="s">
        <v>12</v>
      </c>
      <c r="C6" s="3">
        <v>0</v>
      </c>
      <c r="D6" s="1">
        <v>0</v>
      </c>
      <c r="E6" s="1">
        <f aca="true" t="shared" si="0" ref="E6:E30">D6+C6</f>
        <v>0</v>
      </c>
      <c r="F6" s="1">
        <v>0</v>
      </c>
      <c r="G6" s="2">
        <v>0</v>
      </c>
    </row>
    <row r="7" spans="1:7" ht="21">
      <c r="A7" s="7">
        <v>3</v>
      </c>
      <c r="B7" s="4" t="s">
        <v>13</v>
      </c>
      <c r="C7" s="1">
        <v>8</v>
      </c>
      <c r="D7" s="1">
        <v>18</v>
      </c>
      <c r="E7" s="1">
        <f t="shared" si="0"/>
        <v>26</v>
      </c>
      <c r="F7" s="1">
        <v>380</v>
      </c>
      <c r="G7" s="2">
        <f aca="true" t="shared" si="1" ref="G7:G30">F7*1000/D7</f>
        <v>21111.11111111111</v>
      </c>
    </row>
    <row r="8" spans="1:7" ht="21">
      <c r="A8" s="7">
        <v>4</v>
      </c>
      <c r="B8" s="4" t="s">
        <v>2</v>
      </c>
      <c r="C8" s="1">
        <v>45</v>
      </c>
      <c r="D8" s="1">
        <v>81</v>
      </c>
      <c r="E8" s="1">
        <f t="shared" si="0"/>
        <v>126</v>
      </c>
      <c r="F8" s="1">
        <v>526.5</v>
      </c>
      <c r="G8" s="2">
        <f t="shared" si="1"/>
        <v>6500</v>
      </c>
    </row>
    <row r="9" spans="1:7" ht="21">
      <c r="A9" s="7">
        <v>5</v>
      </c>
      <c r="B9" s="4" t="s">
        <v>3</v>
      </c>
      <c r="C9" s="1">
        <v>5</v>
      </c>
      <c r="D9" s="1">
        <v>1240</v>
      </c>
      <c r="E9" s="1">
        <f t="shared" si="0"/>
        <v>1245</v>
      </c>
      <c r="F9" s="1">
        <v>9840</v>
      </c>
      <c r="G9" s="2">
        <f t="shared" si="1"/>
        <v>7935.4838709677415</v>
      </c>
    </row>
    <row r="10" spans="1:7" ht="21">
      <c r="A10" s="7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7">
        <v>7</v>
      </c>
      <c r="B11" s="4" t="s">
        <v>5</v>
      </c>
      <c r="C11" s="1">
        <v>100</v>
      </c>
      <c r="D11" s="1">
        <v>1470</v>
      </c>
      <c r="E11" s="1">
        <f t="shared" si="0"/>
        <v>1570</v>
      </c>
      <c r="F11" s="1">
        <v>2205</v>
      </c>
      <c r="G11" s="2">
        <f t="shared" si="1"/>
        <v>1500</v>
      </c>
    </row>
    <row r="12" spans="1:7" ht="21">
      <c r="A12" s="7">
        <v>8</v>
      </c>
      <c r="B12" s="4" t="s">
        <v>6</v>
      </c>
      <c r="C12" s="1">
        <v>0</v>
      </c>
      <c r="D12" s="1">
        <v>45</v>
      </c>
      <c r="E12" s="1">
        <f t="shared" si="0"/>
        <v>45</v>
      </c>
      <c r="F12" s="1">
        <v>22</v>
      </c>
      <c r="G12" s="2">
        <f t="shared" si="1"/>
        <v>488.8888888888889</v>
      </c>
    </row>
    <row r="13" spans="1:7" ht="21">
      <c r="A13" s="7">
        <v>9</v>
      </c>
      <c r="B13" s="4" t="s">
        <v>7</v>
      </c>
      <c r="C13" s="1">
        <v>25</v>
      </c>
      <c r="D13" s="1">
        <v>539</v>
      </c>
      <c r="E13" s="1">
        <f t="shared" si="0"/>
        <v>564</v>
      </c>
      <c r="F13" s="1">
        <v>1085</v>
      </c>
      <c r="G13" s="2">
        <f t="shared" si="1"/>
        <v>2012.987012987013</v>
      </c>
    </row>
    <row r="14" spans="1:7" ht="21">
      <c r="A14" s="7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7">
        <v>11</v>
      </c>
      <c r="B15" s="4" t="s">
        <v>14</v>
      </c>
      <c r="C15" s="1">
        <v>22</v>
      </c>
      <c r="D15" s="1">
        <v>60</v>
      </c>
      <c r="E15" s="1">
        <f t="shared" si="0"/>
        <v>82</v>
      </c>
      <c r="F15" s="1">
        <v>780</v>
      </c>
      <c r="G15" s="2">
        <f t="shared" si="1"/>
        <v>13000</v>
      </c>
    </row>
    <row r="16" spans="1:7" ht="21">
      <c r="A16" s="7">
        <v>12</v>
      </c>
      <c r="B16" s="4" t="s">
        <v>15</v>
      </c>
      <c r="C16" s="1">
        <v>10</v>
      </c>
      <c r="D16" s="1">
        <v>140</v>
      </c>
      <c r="E16" s="1">
        <f t="shared" si="0"/>
        <v>150</v>
      </c>
      <c r="F16" s="1">
        <v>560</v>
      </c>
      <c r="G16" s="2">
        <f t="shared" si="1"/>
        <v>4000</v>
      </c>
    </row>
    <row r="17" spans="1:7" ht="21">
      <c r="A17" s="7">
        <v>13</v>
      </c>
      <c r="B17" s="4" t="s">
        <v>16</v>
      </c>
      <c r="C17" s="1">
        <v>2</v>
      </c>
      <c r="D17" s="1">
        <v>17</v>
      </c>
      <c r="E17" s="1">
        <f t="shared" si="0"/>
        <v>19</v>
      </c>
      <c r="F17" s="1">
        <v>170</v>
      </c>
      <c r="G17" s="2">
        <f t="shared" si="1"/>
        <v>10000</v>
      </c>
    </row>
    <row r="18" spans="1:7" ht="21">
      <c r="A18" s="7">
        <v>14</v>
      </c>
      <c r="B18" s="4" t="s">
        <v>17</v>
      </c>
      <c r="C18" s="1">
        <v>5.5</v>
      </c>
      <c r="D18" s="1">
        <v>25</v>
      </c>
      <c r="E18" s="1">
        <f t="shared" si="0"/>
        <v>30.5</v>
      </c>
      <c r="F18" s="1">
        <v>220</v>
      </c>
      <c r="G18" s="2">
        <f t="shared" si="1"/>
        <v>8800</v>
      </c>
    </row>
    <row r="19" spans="1:7" ht="21">
      <c r="A19" s="7">
        <v>15</v>
      </c>
      <c r="B19" s="4" t="s">
        <v>18</v>
      </c>
      <c r="C19" s="1">
        <v>5</v>
      </c>
      <c r="D19" s="1">
        <v>60</v>
      </c>
      <c r="E19" s="1">
        <f t="shared" si="0"/>
        <v>65</v>
      </c>
      <c r="F19" s="1">
        <v>350</v>
      </c>
      <c r="G19" s="2">
        <f t="shared" si="1"/>
        <v>5833.333333333333</v>
      </c>
    </row>
    <row r="20" spans="1:7" ht="21">
      <c r="A20" s="7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>
        <v>0</v>
      </c>
      <c r="G20" s="2">
        <v>0</v>
      </c>
    </row>
    <row r="21" spans="1:7" ht="21">
      <c r="A21" s="7">
        <v>17</v>
      </c>
      <c r="B21" s="4" t="s">
        <v>19</v>
      </c>
      <c r="C21" s="1">
        <v>0</v>
      </c>
      <c r="D21" s="1">
        <v>8.5</v>
      </c>
      <c r="E21" s="1">
        <f t="shared" si="0"/>
        <v>8.5</v>
      </c>
      <c r="F21" s="1">
        <v>4.4</v>
      </c>
      <c r="G21" s="2">
        <f t="shared" si="1"/>
        <v>517.6470588235294</v>
      </c>
    </row>
    <row r="22" spans="1:7" ht="21">
      <c r="A22" s="7">
        <v>18</v>
      </c>
      <c r="B22" s="4" t="s">
        <v>10</v>
      </c>
      <c r="C22" s="1">
        <v>13</v>
      </c>
      <c r="D22" s="1">
        <v>45</v>
      </c>
      <c r="E22" s="1">
        <f t="shared" si="0"/>
        <v>58</v>
      </c>
      <c r="F22" s="1">
        <v>301</v>
      </c>
      <c r="G22" s="2">
        <f t="shared" si="1"/>
        <v>6688.888888888889</v>
      </c>
    </row>
    <row r="23" spans="1:7" ht="21">
      <c r="A23" s="7">
        <v>19</v>
      </c>
      <c r="B23" s="4" t="s">
        <v>20</v>
      </c>
      <c r="C23" s="1">
        <v>0</v>
      </c>
      <c r="D23" s="1">
        <v>2</v>
      </c>
      <c r="E23" s="1">
        <f t="shared" si="0"/>
        <v>2</v>
      </c>
      <c r="F23" s="1">
        <v>14</v>
      </c>
      <c r="G23" s="2">
        <f t="shared" si="1"/>
        <v>7000</v>
      </c>
    </row>
    <row r="24" spans="1:7" ht="21">
      <c r="A24" s="7">
        <v>20</v>
      </c>
      <c r="B24" s="4" t="s">
        <v>21</v>
      </c>
      <c r="C24" s="1">
        <v>0</v>
      </c>
      <c r="D24" s="1">
        <v>0</v>
      </c>
      <c r="E24" s="1">
        <f t="shared" si="0"/>
        <v>0</v>
      </c>
      <c r="F24" s="1">
        <v>0</v>
      </c>
      <c r="G24" s="2">
        <v>0</v>
      </c>
    </row>
    <row r="25" spans="1:7" ht="21">
      <c r="A25" s="7">
        <v>21</v>
      </c>
      <c r="B25" s="4" t="s">
        <v>22</v>
      </c>
      <c r="C25" s="1">
        <v>1</v>
      </c>
      <c r="D25" s="1">
        <v>3</v>
      </c>
      <c r="E25" s="1">
        <f t="shared" si="0"/>
        <v>4</v>
      </c>
      <c r="F25" s="1">
        <v>3</v>
      </c>
      <c r="G25" s="2">
        <f t="shared" si="1"/>
        <v>1000</v>
      </c>
    </row>
    <row r="26" spans="1:7" ht="21">
      <c r="A26" s="7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7">
        <v>23</v>
      </c>
      <c r="B27" s="4" t="s">
        <v>24</v>
      </c>
      <c r="C27" s="1">
        <v>0</v>
      </c>
      <c r="D27" s="1">
        <v>0</v>
      </c>
      <c r="E27" s="1">
        <f t="shared" si="0"/>
        <v>0</v>
      </c>
      <c r="F27" s="1">
        <v>0</v>
      </c>
      <c r="G27" s="2">
        <v>0</v>
      </c>
    </row>
    <row r="28" spans="1:7" ht="21">
      <c r="A28" s="7">
        <v>24</v>
      </c>
      <c r="B28" s="4" t="s">
        <v>26</v>
      </c>
      <c r="C28" s="1">
        <v>0</v>
      </c>
      <c r="D28" s="1">
        <v>3</v>
      </c>
      <c r="E28" s="1">
        <f t="shared" si="0"/>
        <v>3</v>
      </c>
      <c r="F28" s="1">
        <v>4</v>
      </c>
      <c r="G28" s="2">
        <f t="shared" si="1"/>
        <v>1333.3333333333333</v>
      </c>
    </row>
    <row r="29" spans="1:7" ht="21">
      <c r="A29" s="7">
        <v>25</v>
      </c>
      <c r="B29" s="4" t="s">
        <v>11</v>
      </c>
      <c r="C29" s="1">
        <v>15</v>
      </c>
      <c r="D29" s="1">
        <v>40</v>
      </c>
      <c r="E29" s="1">
        <f t="shared" si="0"/>
        <v>55</v>
      </c>
      <c r="F29" s="1">
        <v>0.2</v>
      </c>
      <c r="G29" s="2">
        <f t="shared" si="1"/>
        <v>5</v>
      </c>
    </row>
    <row r="30" spans="1:7" ht="21">
      <c r="A30" s="7">
        <v>26</v>
      </c>
      <c r="B30" s="4" t="s">
        <v>25</v>
      </c>
      <c r="C30" s="1">
        <v>0</v>
      </c>
      <c r="D30" s="1">
        <v>0.65</v>
      </c>
      <c r="E30" s="1">
        <f t="shared" si="0"/>
        <v>0.65</v>
      </c>
      <c r="F30" s="1">
        <v>100</v>
      </c>
      <c r="G30" s="2">
        <f t="shared" si="1"/>
        <v>153846.15384615384</v>
      </c>
    </row>
    <row r="31" spans="1:7" ht="21">
      <c r="A31" s="5"/>
      <c r="B31" s="9" t="s">
        <v>31</v>
      </c>
      <c r="C31" s="1">
        <f>SUM(C5:C30)</f>
        <v>296.5</v>
      </c>
      <c r="D31" s="1">
        <f>SUM(D5:D30)</f>
        <v>4057.15</v>
      </c>
      <c r="E31" s="1">
        <f>SUM(E5:E30)</f>
        <v>4353.65</v>
      </c>
      <c r="F31" s="1">
        <f>SUM(F5:F30)</f>
        <v>19685.100000000002</v>
      </c>
      <c r="G31" s="5"/>
    </row>
  </sheetData>
  <sheetProtection/>
  <mergeCells count="6">
    <mergeCell ref="A3:A4"/>
    <mergeCell ref="B3:B4"/>
    <mergeCell ref="C3:E3"/>
    <mergeCell ref="F3:F4"/>
    <mergeCell ref="G3:G4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rightToLeft="1" zoomScale="115" zoomScaleNormal="115" zoomScalePageLayoutView="0" workbookViewId="0" topLeftCell="A1">
      <selection activeCell="A1" sqref="A1:G1"/>
    </sheetView>
  </sheetViews>
  <sheetFormatPr defaultColWidth="9.140625" defaultRowHeight="15"/>
  <cols>
    <col min="1" max="1" width="7.7109375" style="0" customWidth="1"/>
    <col min="2" max="2" width="17.140625" style="0" customWidth="1"/>
    <col min="7" max="7" width="20.28125" style="0" customWidth="1"/>
  </cols>
  <sheetData>
    <row r="1" spans="1:7" ht="34.5" customHeight="1">
      <c r="A1" s="151" t="s">
        <v>234</v>
      </c>
      <c r="B1" s="151"/>
      <c r="C1" s="151"/>
      <c r="D1" s="151"/>
      <c r="E1" s="151"/>
      <c r="F1" s="151"/>
      <c r="G1" s="151"/>
    </row>
    <row r="3" spans="1:7" ht="21">
      <c r="A3" s="146" t="s">
        <v>27</v>
      </c>
      <c r="B3" s="147" t="s">
        <v>28</v>
      </c>
      <c r="C3" s="147" t="s">
        <v>29</v>
      </c>
      <c r="D3" s="147"/>
      <c r="E3" s="147"/>
      <c r="F3" s="148" t="s">
        <v>32</v>
      </c>
      <c r="G3" s="149" t="s">
        <v>33</v>
      </c>
    </row>
    <row r="4" spans="1:7" ht="21">
      <c r="A4" s="146"/>
      <c r="B4" s="147"/>
      <c r="C4" s="1" t="s">
        <v>0</v>
      </c>
      <c r="D4" s="1" t="s">
        <v>30</v>
      </c>
      <c r="E4" s="1" t="s">
        <v>31</v>
      </c>
      <c r="F4" s="147"/>
      <c r="G4" s="150"/>
    </row>
    <row r="5" spans="1:7" ht="21">
      <c r="A5" s="7">
        <v>1</v>
      </c>
      <c r="B5" s="7" t="s">
        <v>1</v>
      </c>
      <c r="C5" s="1">
        <v>3</v>
      </c>
      <c r="D5" s="1">
        <v>91</v>
      </c>
      <c r="E5" s="1">
        <f>D5+C5</f>
        <v>94</v>
      </c>
      <c r="F5" s="1">
        <v>850.5</v>
      </c>
      <c r="G5" s="2">
        <f>F5*1000/D5</f>
        <v>9346.153846153846</v>
      </c>
    </row>
    <row r="6" spans="1:7" ht="21">
      <c r="A6" s="7">
        <v>2</v>
      </c>
      <c r="B6" s="4" t="s">
        <v>12</v>
      </c>
      <c r="C6" s="3">
        <v>0</v>
      </c>
      <c r="D6" s="1">
        <v>0</v>
      </c>
      <c r="E6" s="1">
        <f aca="true" t="shared" si="0" ref="E6:E30">D6+C6</f>
        <v>0</v>
      </c>
      <c r="F6" s="1">
        <v>0</v>
      </c>
      <c r="G6" s="2">
        <v>0</v>
      </c>
    </row>
    <row r="7" spans="1:7" ht="21">
      <c r="A7" s="7">
        <v>3</v>
      </c>
      <c r="B7" s="4" t="s">
        <v>13</v>
      </c>
      <c r="C7" s="1">
        <v>2</v>
      </c>
      <c r="D7" s="1">
        <v>10</v>
      </c>
      <c r="E7" s="1">
        <f t="shared" si="0"/>
        <v>12</v>
      </c>
      <c r="F7" s="1">
        <v>132</v>
      </c>
      <c r="G7" s="2">
        <f aca="true" t="shared" si="1" ref="G7:G29">F7*1000/D7</f>
        <v>13200</v>
      </c>
    </row>
    <row r="8" spans="1:7" ht="21">
      <c r="A8" s="7">
        <v>4</v>
      </c>
      <c r="B8" s="4" t="s">
        <v>2</v>
      </c>
      <c r="C8" s="1">
        <v>12</v>
      </c>
      <c r="D8" s="1">
        <v>20</v>
      </c>
      <c r="E8" s="1">
        <f t="shared" si="0"/>
        <v>32</v>
      </c>
      <c r="F8" s="1">
        <v>242</v>
      </c>
      <c r="G8" s="2">
        <f t="shared" si="1"/>
        <v>12100</v>
      </c>
    </row>
    <row r="9" spans="1:7" ht="21">
      <c r="A9" s="7">
        <v>5</v>
      </c>
      <c r="B9" s="4" t="s">
        <v>3</v>
      </c>
      <c r="C9" s="1">
        <v>3</v>
      </c>
      <c r="D9" s="1">
        <v>450</v>
      </c>
      <c r="E9" s="1">
        <f t="shared" si="0"/>
        <v>453</v>
      </c>
      <c r="F9" s="1">
        <v>7205</v>
      </c>
      <c r="G9" s="2">
        <f t="shared" si="1"/>
        <v>16011.111111111111</v>
      </c>
    </row>
    <row r="10" spans="1:7" ht="21">
      <c r="A10" s="7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7">
        <v>7</v>
      </c>
      <c r="B11" s="4" t="s">
        <v>5</v>
      </c>
      <c r="C11" s="1">
        <v>10</v>
      </c>
      <c r="D11" s="1">
        <v>91</v>
      </c>
      <c r="E11" s="1">
        <f t="shared" si="0"/>
        <v>101</v>
      </c>
      <c r="F11" s="1">
        <v>154</v>
      </c>
      <c r="G11" s="2">
        <f t="shared" si="1"/>
        <v>1692.3076923076924</v>
      </c>
    </row>
    <row r="12" spans="1:7" ht="21">
      <c r="A12" s="7">
        <v>8</v>
      </c>
      <c r="B12" s="4" t="s">
        <v>6</v>
      </c>
      <c r="C12" s="1">
        <v>0</v>
      </c>
      <c r="D12" s="1">
        <v>0</v>
      </c>
      <c r="E12" s="1">
        <f t="shared" si="0"/>
        <v>0</v>
      </c>
      <c r="F12" s="1">
        <v>0</v>
      </c>
      <c r="G12" s="2">
        <v>0</v>
      </c>
    </row>
    <row r="13" spans="1:7" ht="21">
      <c r="A13" s="7">
        <v>9</v>
      </c>
      <c r="B13" s="4" t="s">
        <v>7</v>
      </c>
      <c r="C13" s="1">
        <v>1</v>
      </c>
      <c r="D13" s="1">
        <v>65</v>
      </c>
      <c r="E13" s="1">
        <f t="shared" si="0"/>
        <v>66</v>
      </c>
      <c r="F13" s="1">
        <v>154</v>
      </c>
      <c r="G13" s="2">
        <f t="shared" si="1"/>
        <v>2369.230769230769</v>
      </c>
    </row>
    <row r="14" spans="1:7" ht="21">
      <c r="A14" s="7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7">
        <v>11</v>
      </c>
      <c r="B15" s="4" t="s">
        <v>14</v>
      </c>
      <c r="C15" s="1">
        <v>0</v>
      </c>
      <c r="D15" s="1">
        <v>4</v>
      </c>
      <c r="E15" s="1">
        <f t="shared" si="0"/>
        <v>4</v>
      </c>
      <c r="F15" s="1">
        <v>35</v>
      </c>
      <c r="G15" s="2">
        <f t="shared" si="1"/>
        <v>8750</v>
      </c>
    </row>
    <row r="16" spans="1:7" ht="21">
      <c r="A16" s="7">
        <v>12</v>
      </c>
      <c r="B16" s="4" t="s">
        <v>15</v>
      </c>
      <c r="C16" s="1">
        <v>3</v>
      </c>
      <c r="D16" s="1">
        <v>28</v>
      </c>
      <c r="E16" s="1">
        <f t="shared" si="0"/>
        <v>31</v>
      </c>
      <c r="F16" s="1">
        <v>228</v>
      </c>
      <c r="G16" s="2">
        <f t="shared" si="1"/>
        <v>8142.857142857143</v>
      </c>
    </row>
    <row r="17" spans="1:7" ht="21">
      <c r="A17" s="7">
        <v>13</v>
      </c>
      <c r="B17" s="4" t="s">
        <v>16</v>
      </c>
      <c r="C17" s="1">
        <v>1</v>
      </c>
      <c r="D17" s="1">
        <v>10</v>
      </c>
      <c r="E17" s="1">
        <f t="shared" si="0"/>
        <v>11</v>
      </c>
      <c r="F17" s="1">
        <v>60</v>
      </c>
      <c r="G17" s="2">
        <f t="shared" si="1"/>
        <v>6000</v>
      </c>
    </row>
    <row r="18" spans="1:7" ht="21">
      <c r="A18" s="7">
        <v>14</v>
      </c>
      <c r="B18" s="4" t="s">
        <v>17</v>
      </c>
      <c r="C18" s="1">
        <v>2</v>
      </c>
      <c r="D18" s="1">
        <v>4</v>
      </c>
      <c r="E18" s="1">
        <f t="shared" si="0"/>
        <v>6</v>
      </c>
      <c r="F18" s="1">
        <v>15</v>
      </c>
      <c r="G18" s="2">
        <f t="shared" si="1"/>
        <v>3750</v>
      </c>
    </row>
    <row r="19" spans="1:7" ht="21">
      <c r="A19" s="7">
        <v>15</v>
      </c>
      <c r="B19" s="4" t="s">
        <v>18</v>
      </c>
      <c r="C19" s="1">
        <v>3</v>
      </c>
      <c r="D19" s="1">
        <v>10</v>
      </c>
      <c r="E19" s="1">
        <f t="shared" si="0"/>
        <v>13</v>
      </c>
      <c r="F19" s="1">
        <v>80</v>
      </c>
      <c r="G19" s="2">
        <f t="shared" si="1"/>
        <v>8000</v>
      </c>
    </row>
    <row r="20" spans="1:7" ht="21">
      <c r="A20" s="7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>
        <v>0</v>
      </c>
      <c r="G20" s="2">
        <v>0</v>
      </c>
    </row>
    <row r="21" spans="1:7" ht="21">
      <c r="A21" s="7">
        <v>17</v>
      </c>
      <c r="B21" s="4" t="s">
        <v>19</v>
      </c>
      <c r="C21" s="1">
        <v>75</v>
      </c>
      <c r="D21" s="1">
        <v>540</v>
      </c>
      <c r="E21" s="1">
        <f t="shared" si="0"/>
        <v>615</v>
      </c>
      <c r="F21" s="1">
        <v>335</v>
      </c>
      <c r="G21" s="2">
        <f t="shared" si="1"/>
        <v>620.3703703703703</v>
      </c>
    </row>
    <row r="22" spans="1:7" ht="21">
      <c r="A22" s="7">
        <v>18</v>
      </c>
      <c r="B22" s="4" t="s">
        <v>10</v>
      </c>
      <c r="C22" s="1">
        <v>15</v>
      </c>
      <c r="D22" s="1">
        <v>190</v>
      </c>
      <c r="E22" s="1">
        <f t="shared" si="0"/>
        <v>205</v>
      </c>
      <c r="F22" s="1">
        <v>2520</v>
      </c>
      <c r="G22" s="2">
        <f t="shared" si="1"/>
        <v>13263.157894736842</v>
      </c>
    </row>
    <row r="23" spans="1:7" ht="21">
      <c r="A23" s="7">
        <v>19</v>
      </c>
      <c r="B23" s="4" t="s">
        <v>20</v>
      </c>
      <c r="C23" s="1">
        <v>0</v>
      </c>
      <c r="D23" s="1">
        <v>0</v>
      </c>
      <c r="E23" s="1">
        <f t="shared" si="0"/>
        <v>0</v>
      </c>
      <c r="F23" s="1">
        <v>0</v>
      </c>
      <c r="G23" s="2">
        <v>0</v>
      </c>
    </row>
    <row r="24" spans="1:7" ht="21">
      <c r="A24" s="7">
        <v>20</v>
      </c>
      <c r="B24" s="4" t="s">
        <v>21</v>
      </c>
      <c r="C24" s="1">
        <v>0</v>
      </c>
      <c r="D24" s="1">
        <v>0</v>
      </c>
      <c r="E24" s="1">
        <f t="shared" si="0"/>
        <v>0</v>
      </c>
      <c r="F24" s="1">
        <v>0</v>
      </c>
      <c r="G24" s="2">
        <v>0</v>
      </c>
    </row>
    <row r="25" spans="1:7" ht="21">
      <c r="A25" s="7">
        <v>21</v>
      </c>
      <c r="B25" s="4" t="s">
        <v>22</v>
      </c>
      <c r="C25" s="1">
        <v>0</v>
      </c>
      <c r="D25" s="1">
        <v>25</v>
      </c>
      <c r="E25" s="1">
        <f t="shared" si="0"/>
        <v>25</v>
      </c>
      <c r="F25" s="1">
        <v>12</v>
      </c>
      <c r="G25" s="2">
        <f t="shared" si="1"/>
        <v>480</v>
      </c>
    </row>
    <row r="26" spans="1:7" ht="21">
      <c r="A26" s="7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7">
        <v>23</v>
      </c>
      <c r="B27" s="4" t="s">
        <v>24</v>
      </c>
      <c r="C27" s="1">
        <v>5</v>
      </c>
      <c r="D27" s="1">
        <v>25</v>
      </c>
      <c r="E27" s="1">
        <f t="shared" si="0"/>
        <v>30</v>
      </c>
      <c r="F27" s="1">
        <v>175</v>
      </c>
      <c r="G27" s="2">
        <f t="shared" si="1"/>
        <v>7000</v>
      </c>
    </row>
    <row r="28" spans="1:7" ht="21">
      <c r="A28" s="7">
        <v>24</v>
      </c>
      <c r="B28" s="4" t="s">
        <v>26</v>
      </c>
      <c r="C28" s="1">
        <v>4</v>
      </c>
      <c r="D28" s="1">
        <v>45</v>
      </c>
      <c r="E28" s="1">
        <f t="shared" si="0"/>
        <v>49</v>
      </c>
      <c r="F28" s="1">
        <v>132</v>
      </c>
      <c r="G28" s="2">
        <f t="shared" si="1"/>
        <v>2933.3333333333335</v>
      </c>
    </row>
    <row r="29" spans="1:7" ht="21">
      <c r="A29" s="7">
        <v>25</v>
      </c>
      <c r="B29" s="4" t="s">
        <v>11</v>
      </c>
      <c r="C29" s="1">
        <v>7</v>
      </c>
      <c r="D29" s="1">
        <v>34</v>
      </c>
      <c r="E29" s="1">
        <f t="shared" si="0"/>
        <v>41</v>
      </c>
      <c r="F29" s="1">
        <v>0.153</v>
      </c>
      <c r="G29" s="2">
        <f t="shared" si="1"/>
        <v>4.5</v>
      </c>
    </row>
    <row r="30" spans="1:7" ht="21">
      <c r="A30" s="7">
        <v>26</v>
      </c>
      <c r="B30" s="4" t="s">
        <v>25</v>
      </c>
      <c r="C30" s="1">
        <v>0</v>
      </c>
      <c r="D30" s="1">
        <v>0</v>
      </c>
      <c r="E30" s="1">
        <f t="shared" si="0"/>
        <v>0</v>
      </c>
      <c r="F30" s="1">
        <v>0</v>
      </c>
      <c r="G30" s="2">
        <v>0</v>
      </c>
    </row>
    <row r="31" spans="1:7" ht="21">
      <c r="A31" s="5"/>
      <c r="B31" s="9"/>
      <c r="C31" s="1">
        <f>SUM(C5:C30)</f>
        <v>146</v>
      </c>
      <c r="D31" s="1">
        <f>SUM(D5:D30)</f>
        <v>1642</v>
      </c>
      <c r="E31" s="1">
        <f>SUM(E5:E30)</f>
        <v>1788</v>
      </c>
      <c r="F31" s="1">
        <f>SUM(F5:F30)</f>
        <v>12329.653</v>
      </c>
      <c r="G31" s="5"/>
    </row>
  </sheetData>
  <sheetProtection/>
  <mergeCells count="6">
    <mergeCell ref="A3:A4"/>
    <mergeCell ref="B3:B4"/>
    <mergeCell ref="C3:E3"/>
    <mergeCell ref="F3:F4"/>
    <mergeCell ref="G3:G4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31"/>
  <sheetViews>
    <sheetView rightToLeft="1" zoomScalePageLayoutView="0" workbookViewId="0" topLeftCell="A1">
      <selection activeCell="A1" sqref="A1:G1"/>
    </sheetView>
  </sheetViews>
  <sheetFormatPr defaultColWidth="9.140625" defaultRowHeight="15"/>
  <cols>
    <col min="1" max="1" width="7.7109375" style="0" customWidth="1"/>
    <col min="2" max="2" width="16.421875" style="0" customWidth="1"/>
    <col min="7" max="7" width="20.28125" style="0" customWidth="1"/>
  </cols>
  <sheetData>
    <row r="1" spans="1:7" ht="38.25" customHeight="1">
      <c r="A1" s="151" t="s">
        <v>240</v>
      </c>
      <c r="B1" s="151"/>
      <c r="C1" s="151"/>
      <c r="D1" s="151"/>
      <c r="E1" s="151"/>
      <c r="F1" s="151"/>
      <c r="G1" s="151"/>
    </row>
    <row r="3" spans="1:7" ht="21">
      <c r="A3" s="146" t="s">
        <v>27</v>
      </c>
      <c r="B3" s="147" t="s">
        <v>28</v>
      </c>
      <c r="C3" s="147" t="s">
        <v>29</v>
      </c>
      <c r="D3" s="147"/>
      <c r="E3" s="147"/>
      <c r="F3" s="148" t="s">
        <v>32</v>
      </c>
      <c r="G3" s="149" t="s">
        <v>33</v>
      </c>
    </row>
    <row r="4" spans="1:7" ht="21">
      <c r="A4" s="146"/>
      <c r="B4" s="147"/>
      <c r="C4" s="1" t="s">
        <v>0</v>
      </c>
      <c r="D4" s="1" t="s">
        <v>30</v>
      </c>
      <c r="E4" s="1" t="s">
        <v>31</v>
      </c>
      <c r="F4" s="147"/>
      <c r="G4" s="150"/>
    </row>
    <row r="5" spans="1:7" ht="21">
      <c r="A5" s="7">
        <v>1</v>
      </c>
      <c r="B5" s="7" t="s">
        <v>1</v>
      </c>
      <c r="C5" s="1">
        <v>10</v>
      </c>
      <c r="D5" s="1">
        <v>33</v>
      </c>
      <c r="E5" s="1">
        <f>D5+C5</f>
        <v>43</v>
      </c>
      <c r="F5" s="1">
        <v>165</v>
      </c>
      <c r="G5" s="2">
        <f>F5*1000/D5</f>
        <v>5000</v>
      </c>
    </row>
    <row r="6" spans="1:7" ht="21">
      <c r="A6" s="7">
        <v>2</v>
      </c>
      <c r="B6" s="4" t="s">
        <v>12</v>
      </c>
      <c r="C6" s="3">
        <v>0</v>
      </c>
      <c r="D6" s="1">
        <v>0</v>
      </c>
      <c r="E6" s="1">
        <f aca="true" t="shared" si="0" ref="E6:E30">D6+C6</f>
        <v>0</v>
      </c>
      <c r="F6" s="1">
        <v>0</v>
      </c>
      <c r="G6" s="2">
        <v>0</v>
      </c>
    </row>
    <row r="7" spans="1:7" ht="21">
      <c r="A7" s="7">
        <v>3</v>
      </c>
      <c r="B7" s="4" t="s">
        <v>13</v>
      </c>
      <c r="C7" s="1">
        <v>0</v>
      </c>
      <c r="D7" s="1">
        <v>5</v>
      </c>
      <c r="E7" s="1">
        <f t="shared" si="0"/>
        <v>5</v>
      </c>
      <c r="F7" s="1">
        <v>52.15</v>
      </c>
      <c r="G7" s="2">
        <f aca="true" t="shared" si="1" ref="G7:G29">F7*1000/D7</f>
        <v>10430</v>
      </c>
    </row>
    <row r="8" spans="1:7" ht="21">
      <c r="A8" s="7">
        <v>4</v>
      </c>
      <c r="B8" s="4" t="s">
        <v>2</v>
      </c>
      <c r="C8" s="1">
        <v>1</v>
      </c>
      <c r="D8" s="1">
        <v>1</v>
      </c>
      <c r="E8" s="1">
        <f t="shared" si="0"/>
        <v>2</v>
      </c>
      <c r="F8" s="1">
        <v>2</v>
      </c>
      <c r="G8" s="2">
        <f t="shared" si="1"/>
        <v>2000</v>
      </c>
    </row>
    <row r="9" spans="1:7" ht="21">
      <c r="A9" s="7">
        <v>5</v>
      </c>
      <c r="B9" s="4" t="s">
        <v>3</v>
      </c>
      <c r="C9" s="1">
        <v>7</v>
      </c>
      <c r="D9" s="1">
        <v>258</v>
      </c>
      <c r="E9" s="1">
        <f t="shared" si="0"/>
        <v>265</v>
      </c>
      <c r="F9" s="1">
        <v>2193.26</v>
      </c>
      <c r="G9" s="2">
        <f t="shared" si="1"/>
        <v>8501.007751937985</v>
      </c>
    </row>
    <row r="10" spans="1:7" ht="21">
      <c r="A10" s="7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7">
        <v>7</v>
      </c>
      <c r="B11" s="4" t="s">
        <v>5</v>
      </c>
      <c r="C11" s="1">
        <v>10</v>
      </c>
      <c r="D11" s="1">
        <v>280</v>
      </c>
      <c r="E11" s="1">
        <f t="shared" si="0"/>
        <v>290</v>
      </c>
      <c r="F11" s="1">
        <v>299.88</v>
      </c>
      <c r="G11" s="2">
        <f t="shared" si="1"/>
        <v>1071</v>
      </c>
    </row>
    <row r="12" spans="1:7" ht="21">
      <c r="A12" s="7">
        <v>8</v>
      </c>
      <c r="B12" s="4" t="s">
        <v>6</v>
      </c>
      <c r="C12" s="1">
        <v>45</v>
      </c>
      <c r="D12" s="1">
        <v>320</v>
      </c>
      <c r="E12" s="1">
        <f t="shared" si="0"/>
        <v>365</v>
      </c>
      <c r="F12" s="1">
        <v>143.36</v>
      </c>
      <c r="G12" s="2">
        <f t="shared" si="1"/>
        <v>448</v>
      </c>
    </row>
    <row r="13" spans="1:7" ht="21">
      <c r="A13" s="7">
        <v>9</v>
      </c>
      <c r="B13" s="4" t="s">
        <v>7</v>
      </c>
      <c r="C13" s="1">
        <v>3</v>
      </c>
      <c r="D13" s="1">
        <v>143</v>
      </c>
      <c r="E13" s="1">
        <f t="shared" si="0"/>
        <v>146</v>
      </c>
      <c r="F13" s="1">
        <v>286</v>
      </c>
      <c r="G13" s="2">
        <f t="shared" si="1"/>
        <v>2000</v>
      </c>
    </row>
    <row r="14" spans="1:7" ht="21">
      <c r="A14" s="7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7">
        <v>11</v>
      </c>
      <c r="B15" s="4" t="s">
        <v>14</v>
      </c>
      <c r="C15" s="1">
        <v>3</v>
      </c>
      <c r="D15" s="1">
        <v>10</v>
      </c>
      <c r="E15" s="1">
        <f t="shared" si="0"/>
        <v>13</v>
      </c>
      <c r="F15" s="1">
        <v>93.33</v>
      </c>
      <c r="G15" s="2">
        <f t="shared" si="1"/>
        <v>9333</v>
      </c>
    </row>
    <row r="16" spans="1:7" ht="21">
      <c r="A16" s="7">
        <v>12</v>
      </c>
      <c r="B16" s="4" t="s">
        <v>15</v>
      </c>
      <c r="C16" s="1">
        <v>5</v>
      </c>
      <c r="D16" s="1">
        <v>60</v>
      </c>
      <c r="E16" s="1">
        <f t="shared" si="0"/>
        <v>65</v>
      </c>
      <c r="F16" s="1">
        <v>132.55</v>
      </c>
      <c r="G16" s="2">
        <f t="shared" si="1"/>
        <v>2209.1666666666665</v>
      </c>
    </row>
    <row r="17" spans="1:7" ht="21">
      <c r="A17" s="7">
        <v>13</v>
      </c>
      <c r="B17" s="4" t="s">
        <v>16</v>
      </c>
      <c r="C17" s="1">
        <v>3</v>
      </c>
      <c r="D17" s="1">
        <v>14</v>
      </c>
      <c r="E17" s="1">
        <f t="shared" si="0"/>
        <v>17</v>
      </c>
      <c r="F17" s="1">
        <v>41.37</v>
      </c>
      <c r="G17" s="2">
        <f t="shared" si="1"/>
        <v>2955</v>
      </c>
    </row>
    <row r="18" spans="1:7" ht="21">
      <c r="A18" s="7">
        <v>14</v>
      </c>
      <c r="B18" s="4" t="s">
        <v>17</v>
      </c>
      <c r="C18" s="1">
        <v>1</v>
      </c>
      <c r="D18" s="1">
        <v>8</v>
      </c>
      <c r="E18" s="1">
        <f t="shared" si="0"/>
        <v>9</v>
      </c>
      <c r="F18" s="1">
        <v>16</v>
      </c>
      <c r="G18" s="2">
        <f t="shared" si="1"/>
        <v>2000</v>
      </c>
    </row>
    <row r="19" spans="1:7" ht="21">
      <c r="A19" s="7">
        <v>15</v>
      </c>
      <c r="B19" s="4" t="s">
        <v>18</v>
      </c>
      <c r="C19" s="1">
        <v>2</v>
      </c>
      <c r="D19" s="1">
        <v>4</v>
      </c>
      <c r="E19" s="1">
        <f t="shared" si="0"/>
        <v>6</v>
      </c>
      <c r="F19" s="1">
        <v>20</v>
      </c>
      <c r="G19" s="2">
        <f t="shared" si="1"/>
        <v>5000</v>
      </c>
    </row>
    <row r="20" spans="1:7" ht="21">
      <c r="A20" s="7">
        <v>16</v>
      </c>
      <c r="B20" s="4" t="s">
        <v>9</v>
      </c>
      <c r="C20" s="1">
        <v>0</v>
      </c>
      <c r="D20" s="1">
        <v>0</v>
      </c>
      <c r="E20" s="1">
        <v>0</v>
      </c>
      <c r="F20" s="1">
        <v>0</v>
      </c>
      <c r="G20" s="2">
        <v>0</v>
      </c>
    </row>
    <row r="21" spans="1:7" ht="21">
      <c r="A21" s="7">
        <v>17</v>
      </c>
      <c r="B21" s="4" t="s">
        <v>19</v>
      </c>
      <c r="C21" s="1">
        <v>0</v>
      </c>
      <c r="D21" s="1">
        <v>0</v>
      </c>
      <c r="E21" s="1">
        <f t="shared" si="0"/>
        <v>0</v>
      </c>
      <c r="F21" s="1">
        <v>0</v>
      </c>
      <c r="G21" s="2">
        <v>0</v>
      </c>
    </row>
    <row r="22" spans="1:7" ht="21">
      <c r="A22" s="7">
        <v>18</v>
      </c>
      <c r="B22" s="4" t="s">
        <v>10</v>
      </c>
      <c r="C22" s="1">
        <v>0</v>
      </c>
      <c r="D22" s="1">
        <v>0</v>
      </c>
      <c r="E22" s="1">
        <f t="shared" si="0"/>
        <v>0</v>
      </c>
      <c r="F22" s="1">
        <v>0</v>
      </c>
      <c r="G22" s="2">
        <v>0</v>
      </c>
    </row>
    <row r="23" spans="1:7" ht="21">
      <c r="A23" s="7">
        <v>19</v>
      </c>
      <c r="B23" s="4" t="s">
        <v>20</v>
      </c>
      <c r="C23" s="1">
        <v>0</v>
      </c>
      <c r="D23" s="1">
        <v>0</v>
      </c>
      <c r="E23" s="1">
        <f t="shared" si="0"/>
        <v>0</v>
      </c>
      <c r="F23" s="1">
        <v>0</v>
      </c>
      <c r="G23" s="2">
        <v>0</v>
      </c>
    </row>
    <row r="24" spans="1:7" ht="21">
      <c r="A24" s="7">
        <v>20</v>
      </c>
      <c r="B24" s="4" t="s">
        <v>21</v>
      </c>
      <c r="C24" s="1">
        <v>0</v>
      </c>
      <c r="D24" s="1">
        <v>0</v>
      </c>
      <c r="E24" s="1">
        <f t="shared" si="0"/>
        <v>0</v>
      </c>
      <c r="F24" s="1">
        <v>0</v>
      </c>
      <c r="G24" s="2">
        <v>0</v>
      </c>
    </row>
    <row r="25" spans="1:7" ht="21">
      <c r="A25" s="7">
        <v>21</v>
      </c>
      <c r="B25" s="4" t="s">
        <v>22</v>
      </c>
      <c r="C25" s="1">
        <v>0</v>
      </c>
      <c r="D25" s="1">
        <v>0</v>
      </c>
      <c r="E25" s="1">
        <f t="shared" si="0"/>
        <v>0</v>
      </c>
      <c r="F25" s="1">
        <v>0</v>
      </c>
      <c r="G25" s="2">
        <v>0</v>
      </c>
    </row>
    <row r="26" spans="1:7" ht="21">
      <c r="A26" s="7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7">
        <v>23</v>
      </c>
      <c r="B27" s="4" t="s">
        <v>24</v>
      </c>
      <c r="C27" s="1">
        <v>3</v>
      </c>
      <c r="D27" s="1">
        <v>50</v>
      </c>
      <c r="E27" s="1">
        <f t="shared" si="0"/>
        <v>53</v>
      </c>
      <c r="F27" s="1">
        <v>252.2</v>
      </c>
      <c r="G27" s="2">
        <f t="shared" si="1"/>
        <v>5044</v>
      </c>
    </row>
    <row r="28" spans="1:7" ht="21">
      <c r="A28" s="7">
        <v>24</v>
      </c>
      <c r="B28" s="4" t="s">
        <v>26</v>
      </c>
      <c r="C28" s="1">
        <v>10</v>
      </c>
      <c r="D28" s="1">
        <v>3</v>
      </c>
      <c r="E28" s="1">
        <f t="shared" si="0"/>
        <v>13</v>
      </c>
      <c r="F28" s="1">
        <v>3</v>
      </c>
      <c r="G28" s="2">
        <f t="shared" si="1"/>
        <v>1000</v>
      </c>
    </row>
    <row r="29" spans="1:7" ht="21">
      <c r="A29" s="7">
        <v>25</v>
      </c>
      <c r="B29" s="4" t="s">
        <v>11</v>
      </c>
      <c r="C29" s="1">
        <v>0</v>
      </c>
      <c r="D29" s="1">
        <v>0.7</v>
      </c>
      <c r="E29" s="1">
        <v>0.7</v>
      </c>
      <c r="F29" s="1">
        <v>0.0035</v>
      </c>
      <c r="G29" s="2">
        <f t="shared" si="1"/>
        <v>5</v>
      </c>
    </row>
    <row r="30" spans="1:7" ht="21">
      <c r="A30" s="7">
        <v>26</v>
      </c>
      <c r="B30" s="4" t="s">
        <v>25</v>
      </c>
      <c r="C30" s="1">
        <v>0</v>
      </c>
      <c r="D30" s="1">
        <v>0</v>
      </c>
      <c r="E30" s="1">
        <f t="shared" si="0"/>
        <v>0</v>
      </c>
      <c r="F30" s="1">
        <v>0</v>
      </c>
      <c r="G30" s="2">
        <v>0</v>
      </c>
    </row>
    <row r="31" spans="1:7" ht="21">
      <c r="A31" s="5"/>
      <c r="B31" s="9" t="s">
        <v>31</v>
      </c>
      <c r="C31" s="1">
        <f>SUM(C5:C30)</f>
        <v>103</v>
      </c>
      <c r="D31" s="1">
        <f>SUM(D5:D30)</f>
        <v>1189.7</v>
      </c>
      <c r="E31" s="1">
        <f>SUM(E5:E30)</f>
        <v>1292.7</v>
      </c>
      <c r="F31" s="1">
        <f>SUM(F5:F30)</f>
        <v>3700.1035</v>
      </c>
      <c r="G31" s="5"/>
    </row>
  </sheetData>
  <sheetProtection/>
  <mergeCells count="6">
    <mergeCell ref="A3:A4"/>
    <mergeCell ref="B3:B4"/>
    <mergeCell ref="C3:E3"/>
    <mergeCell ref="F3:F4"/>
    <mergeCell ref="G3:G4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5"/>
  <sheetViews>
    <sheetView showGridLines="0" showZeros="0" rightToLeft="1" zoomScale="55" zoomScaleNormal="55" zoomScalePageLayoutView="0" workbookViewId="0" topLeftCell="A1">
      <selection activeCell="A1" sqref="A1"/>
    </sheetView>
  </sheetViews>
  <sheetFormatPr defaultColWidth="9.140625" defaultRowHeight="15"/>
  <cols>
    <col min="1" max="1" width="1.1484375" style="12" customWidth="1"/>
    <col min="2" max="2" width="19.8515625" style="12" customWidth="1"/>
    <col min="3" max="3" width="13.7109375" style="12" customWidth="1"/>
    <col min="4" max="4" width="15.140625" style="12" customWidth="1"/>
    <col min="5" max="6" width="15.00390625" style="12" customWidth="1"/>
    <col min="7" max="7" width="18.28125" style="12" customWidth="1"/>
    <col min="8" max="8" width="36.421875" style="12" customWidth="1"/>
    <col min="9" max="16384" width="9.00390625" style="12" customWidth="1"/>
  </cols>
  <sheetData>
    <row r="1" spans="2:8" ht="26.25" customHeight="1">
      <c r="B1" s="108" t="s">
        <v>63</v>
      </c>
      <c r="C1" s="108"/>
      <c r="D1" s="108"/>
      <c r="E1" s="108"/>
      <c r="F1" s="108"/>
      <c r="G1" s="108"/>
      <c r="H1" s="108"/>
    </row>
    <row r="2" spans="2:8" ht="45.75" customHeight="1">
      <c r="B2" s="109" t="s">
        <v>204</v>
      </c>
      <c r="C2" s="109"/>
      <c r="D2" s="109"/>
      <c r="E2" s="109"/>
      <c r="F2" s="109"/>
      <c r="G2" s="109"/>
      <c r="H2" s="109"/>
    </row>
    <row r="3" spans="2:7" ht="10.5" customHeight="1" thickBot="1">
      <c r="B3" s="32"/>
      <c r="C3" s="32"/>
      <c r="D3" s="15"/>
      <c r="E3" s="15"/>
      <c r="F3" s="15"/>
      <c r="G3" s="16"/>
    </row>
    <row r="4" spans="2:8" ht="44.25" customHeight="1" thickTop="1">
      <c r="B4" s="117" t="s">
        <v>87</v>
      </c>
      <c r="C4" s="113" t="s">
        <v>205</v>
      </c>
      <c r="D4" s="113" t="s">
        <v>176</v>
      </c>
      <c r="E4" s="113" t="s">
        <v>177</v>
      </c>
      <c r="F4" s="113" t="s">
        <v>95</v>
      </c>
      <c r="G4" s="113" t="s">
        <v>96</v>
      </c>
      <c r="H4" s="115" t="s">
        <v>97</v>
      </c>
    </row>
    <row r="5" spans="2:8" ht="36" customHeight="1" thickBot="1">
      <c r="B5" s="118"/>
      <c r="C5" s="114"/>
      <c r="D5" s="114"/>
      <c r="E5" s="114"/>
      <c r="F5" s="114"/>
      <c r="G5" s="114"/>
      <c r="H5" s="116"/>
    </row>
    <row r="6" spans="2:8" ht="25.5" customHeight="1">
      <c r="B6" s="37" t="s">
        <v>178</v>
      </c>
      <c r="C6" s="41">
        <f>'[7]آران و بیدگل'!C6+'[7]کاشان'!C6+'[7]نجف آباد'!C6</f>
        <v>0</v>
      </c>
      <c r="D6" s="41">
        <f>'[7]آران و بیدگل'!D6+'[7]کاشان'!D6+'[7]نجف آباد'!D6</f>
        <v>0</v>
      </c>
      <c r="E6" s="41"/>
      <c r="F6" s="41">
        <f>'[7]آران و بیدگل'!F6+'[7]کاشان'!F6+'[7]نجف آباد'!F6</f>
        <v>0</v>
      </c>
      <c r="G6" s="41">
        <f>'[7]آران و بیدگل'!G6+'[7]کاشان'!G6+'[7]نجف آباد'!G6</f>
        <v>0</v>
      </c>
      <c r="H6" s="42"/>
    </row>
    <row r="7" spans="2:8" ht="26.25" customHeight="1">
      <c r="B7" s="40" t="s">
        <v>179</v>
      </c>
      <c r="C7" s="41">
        <f>'[7]آران و بیدگل'!C7+'[7]کاشان'!C7+'[7]نجف آباد'!C7</f>
        <v>6570</v>
      </c>
      <c r="D7" s="41">
        <f>'[7]آران و بیدگل'!D7+'[7]کاشان'!D7+'[7]نجف آباد'!D7</f>
        <v>815000</v>
      </c>
      <c r="E7" s="41">
        <f aca="true" t="shared" si="0" ref="E7:E32">D7/C7</f>
        <v>124.04870624048706</v>
      </c>
      <c r="F7" s="41">
        <f>'[7]آران و بیدگل'!F7+'[7]کاشان'!F7+'[7]نجف آباد'!F7</f>
        <v>8</v>
      </c>
      <c r="G7" s="41">
        <f>'[7]آران و بیدگل'!G7+'[7]کاشان'!G7+'[7]نجف آباد'!G7</f>
        <v>8</v>
      </c>
      <c r="H7" s="42"/>
    </row>
    <row r="8" spans="2:8" ht="26.25" customHeight="1">
      <c r="B8" s="40" t="s">
        <v>180</v>
      </c>
      <c r="C8" s="41">
        <f>'[7]آران و بیدگل'!C8+'[7]کاشان'!C8+'[7]نجف آباد'!C8</f>
        <v>470</v>
      </c>
      <c r="D8" s="41">
        <f>'[7]آران و بیدگل'!D8+'[7]کاشان'!D8+'[7]نجف آباد'!D8</f>
        <v>135600</v>
      </c>
      <c r="E8" s="41">
        <f t="shared" si="0"/>
        <v>288.51063829787233</v>
      </c>
      <c r="F8" s="41">
        <f>'[7]آران و بیدگل'!F8+'[7]کاشان'!F8+'[7]نجف آباد'!F8</f>
        <v>4</v>
      </c>
      <c r="G8" s="41">
        <f>'[7]آران و بیدگل'!G8+'[7]کاشان'!G8+'[7]نجف آباد'!G8</f>
        <v>4</v>
      </c>
      <c r="H8" s="42"/>
    </row>
    <row r="9" spans="2:8" ht="26.25" customHeight="1">
      <c r="B9" s="40" t="s">
        <v>181</v>
      </c>
      <c r="C9" s="41">
        <f>'[7]آران و بیدگل'!C9+'[7]کاشان'!C9+'[7]نجف آباد'!C9</f>
        <v>0</v>
      </c>
      <c r="D9" s="41">
        <f>'[7]آران و بیدگل'!D9+'[7]کاشان'!D9+'[7]نجف آباد'!D9</f>
        <v>0</v>
      </c>
      <c r="E9" s="41"/>
      <c r="F9" s="41">
        <f>'[7]آران و بیدگل'!F9+'[7]کاشان'!F9+'[7]نجف آباد'!F9</f>
        <v>0</v>
      </c>
      <c r="G9" s="41">
        <f>'[7]آران و بیدگل'!G9+'[7]کاشان'!G9+'[7]نجف آباد'!G9</f>
        <v>0</v>
      </c>
      <c r="H9" s="42"/>
    </row>
    <row r="10" spans="2:8" ht="26.25" customHeight="1">
      <c r="B10" s="40" t="s">
        <v>182</v>
      </c>
      <c r="C10" s="41">
        <f>'[7]آران و بیدگل'!C10+'[7]کاشان'!C10+'[7]نجف آباد'!C10</f>
        <v>0</v>
      </c>
      <c r="D10" s="41">
        <f>'[7]آران و بیدگل'!D10+'[7]کاشان'!D10+'[7]نجف آباد'!D10</f>
        <v>0</v>
      </c>
      <c r="E10" s="41"/>
      <c r="F10" s="41">
        <f>'[7]آران و بیدگل'!F10+'[7]کاشان'!F10+'[7]نجف آباد'!F10</f>
        <v>0</v>
      </c>
      <c r="G10" s="41">
        <f>'[7]آران و بیدگل'!G10+'[7]کاشان'!G10+'[7]نجف آباد'!G10</f>
        <v>0</v>
      </c>
      <c r="H10" s="42"/>
    </row>
    <row r="11" spans="2:8" ht="26.25" customHeight="1">
      <c r="B11" s="40" t="s">
        <v>183</v>
      </c>
      <c r="C11" s="41">
        <f>'[7]آران و بیدگل'!C11+'[7]کاشان'!C11+'[7]نجف آباد'!C11</f>
        <v>635</v>
      </c>
      <c r="D11" s="41">
        <f>'[7]آران و بیدگل'!D11+'[7]کاشان'!D11+'[7]نجف آباد'!D11</f>
        <v>190000</v>
      </c>
      <c r="E11" s="41">
        <f t="shared" si="0"/>
        <v>299.21259842519686</v>
      </c>
      <c r="F11" s="41">
        <f>'[7]آران و بیدگل'!F11+'[7]کاشان'!F11+'[7]نجف آباد'!F11</f>
        <v>4</v>
      </c>
      <c r="G11" s="41">
        <f>'[7]آران و بیدگل'!G11+'[7]کاشان'!G11+'[7]نجف آباد'!G11</f>
        <v>4</v>
      </c>
      <c r="H11" s="42"/>
    </row>
    <row r="12" spans="2:8" ht="26.25" customHeight="1">
      <c r="B12" s="40" t="s">
        <v>184</v>
      </c>
      <c r="C12" s="41">
        <f>'[7]آران و بیدگل'!C12+'[7]کاشان'!C12+'[7]نجف آباد'!C12</f>
        <v>1275</v>
      </c>
      <c r="D12" s="41">
        <f>'[7]آران و بیدگل'!D12+'[7]کاشان'!D12+'[7]نجف آباد'!D12</f>
        <v>270000</v>
      </c>
      <c r="E12" s="41">
        <f t="shared" si="0"/>
        <v>211.76470588235293</v>
      </c>
      <c r="F12" s="41">
        <f>'[7]آران و بیدگل'!F12+'[7]کاشان'!F12+'[7]نجف آباد'!F12</f>
        <v>4</v>
      </c>
      <c r="G12" s="41">
        <f>'[7]آران و بیدگل'!G12+'[7]کاشان'!G12+'[7]نجف آباد'!G12</f>
        <v>4</v>
      </c>
      <c r="H12" s="42"/>
    </row>
    <row r="13" spans="2:8" ht="26.25" customHeight="1">
      <c r="B13" s="40" t="s">
        <v>185</v>
      </c>
      <c r="C13" s="41">
        <f>'[7]آران و بیدگل'!C13+'[7]کاشان'!C13+'[7]نجف آباد'!C13</f>
        <v>110</v>
      </c>
      <c r="D13" s="41">
        <f>'[7]آران و بیدگل'!D13+'[7]کاشان'!D13+'[7]نجف آباد'!D13</f>
        <v>11200</v>
      </c>
      <c r="E13" s="41">
        <f t="shared" si="0"/>
        <v>101.81818181818181</v>
      </c>
      <c r="F13" s="41">
        <f>'[7]آران و بیدگل'!F13+'[7]کاشان'!F13+'[7]نجف آباد'!F13</f>
        <v>2</v>
      </c>
      <c r="G13" s="41">
        <f>'[7]آران و بیدگل'!G13+'[7]کاشان'!G13+'[7]نجف آباد'!G13</f>
        <v>2</v>
      </c>
      <c r="H13" s="42"/>
    </row>
    <row r="14" spans="2:8" ht="26.25" customHeight="1">
      <c r="B14" s="40" t="s">
        <v>186</v>
      </c>
      <c r="C14" s="41">
        <f>'[7]آران و بیدگل'!C14+'[7]کاشان'!C14+'[7]نجف آباد'!C14</f>
        <v>0</v>
      </c>
      <c r="D14" s="41">
        <f>'[7]آران و بیدگل'!D14+'[7]کاشان'!D14+'[7]نجف آباد'!D14</f>
        <v>0</v>
      </c>
      <c r="E14" s="41"/>
      <c r="F14" s="41">
        <f>'[7]آران و بیدگل'!F14+'[7]کاشان'!F14+'[7]نجف آباد'!F14</f>
        <v>0</v>
      </c>
      <c r="G14" s="41">
        <f>'[7]آران و بیدگل'!G14+'[7]کاشان'!G14+'[7]نجف آباد'!G14</f>
        <v>0</v>
      </c>
      <c r="H14" s="42"/>
    </row>
    <row r="15" spans="2:8" ht="26.25" customHeight="1">
      <c r="B15" s="40" t="s">
        <v>187</v>
      </c>
      <c r="C15" s="41">
        <f>'[7]آران و بیدگل'!C15+'[7]کاشان'!C15+'[7]نجف آباد'!C15</f>
        <v>0</v>
      </c>
      <c r="D15" s="41">
        <f>'[7]آران و بیدگل'!D15+'[7]کاشان'!D15+'[7]نجف آباد'!D15</f>
        <v>0</v>
      </c>
      <c r="E15" s="41"/>
      <c r="F15" s="41">
        <f>'[7]آران و بیدگل'!F15+'[7]کاشان'!F15+'[7]نجف آباد'!F15</f>
        <v>0</v>
      </c>
      <c r="G15" s="41">
        <f>'[7]آران و بیدگل'!G15+'[7]کاشان'!G15+'[7]نجف آباد'!G15</f>
        <v>0</v>
      </c>
      <c r="H15" s="42"/>
    </row>
    <row r="16" spans="2:8" ht="26.25" customHeight="1">
      <c r="B16" s="40" t="s">
        <v>188</v>
      </c>
      <c r="C16" s="41">
        <f>'[7]آران و بیدگل'!C16+'[7]کاشان'!C16+'[7]نجف آباد'!C16</f>
        <v>110</v>
      </c>
      <c r="D16" s="41">
        <f>'[7]آران و بیدگل'!D16+'[7]کاشان'!D16+'[7]نجف آباد'!D16</f>
        <v>22000</v>
      </c>
      <c r="E16" s="41">
        <f t="shared" si="0"/>
        <v>200</v>
      </c>
      <c r="F16" s="41">
        <f>'[7]آران و بیدگل'!F16+'[7]کاشان'!F16+'[7]نجف آباد'!F16</f>
        <v>2</v>
      </c>
      <c r="G16" s="41">
        <f>'[7]آران و بیدگل'!G16+'[7]کاشان'!G16+'[7]نجف آباد'!G16</f>
        <v>2</v>
      </c>
      <c r="H16" s="42"/>
    </row>
    <row r="17" spans="2:8" ht="26.25" customHeight="1">
      <c r="B17" s="40" t="s">
        <v>189</v>
      </c>
      <c r="C17" s="41">
        <f>'[7]آران و بیدگل'!C17+'[7]کاشان'!C17+'[7]نجف آباد'!C17</f>
        <v>100</v>
      </c>
      <c r="D17" s="41">
        <f>'[7]آران و بیدگل'!D17+'[7]کاشان'!D17+'[7]نجف آباد'!D17</f>
        <v>2000</v>
      </c>
      <c r="E17" s="41">
        <f t="shared" si="0"/>
        <v>20</v>
      </c>
      <c r="F17" s="41">
        <f>'[7]آران و بیدگل'!F17+'[7]کاشان'!F17+'[7]نجف آباد'!F17</f>
        <v>1</v>
      </c>
      <c r="G17" s="41">
        <f>'[7]آران و بیدگل'!G17+'[7]کاشان'!G17+'[7]نجف آباد'!G17</f>
        <v>1</v>
      </c>
      <c r="H17" s="42"/>
    </row>
    <row r="18" spans="2:8" ht="26.25" customHeight="1">
      <c r="B18" s="40" t="s">
        <v>190</v>
      </c>
      <c r="C18" s="41">
        <f>'[7]آران و بیدگل'!C18+'[7]کاشان'!C18+'[7]نجف آباد'!C18</f>
        <v>20</v>
      </c>
      <c r="D18" s="41">
        <f>'[7]آران و بیدگل'!D18+'[7]کاشان'!D18+'[7]نجف آباد'!D18</f>
        <v>500</v>
      </c>
      <c r="E18" s="41">
        <f t="shared" si="0"/>
        <v>25</v>
      </c>
      <c r="F18" s="41">
        <f>'[7]آران و بیدگل'!F18+'[7]کاشان'!F18+'[7]نجف آباد'!F18</f>
        <v>1</v>
      </c>
      <c r="G18" s="41">
        <f>'[7]آران و بیدگل'!G18+'[7]کاشان'!G18+'[7]نجف آباد'!G18</f>
        <v>1</v>
      </c>
      <c r="H18" s="42"/>
    </row>
    <row r="19" spans="2:8" ht="26.25" customHeight="1">
      <c r="B19" s="40" t="s">
        <v>191</v>
      </c>
      <c r="C19" s="41">
        <f>'[7]آران و بیدگل'!C19+'[7]کاشان'!C19+'[7]نجف آباد'!C19</f>
        <v>150</v>
      </c>
      <c r="D19" s="41">
        <f>'[7]آران و بیدگل'!D19+'[7]کاشان'!D19+'[7]نجف آباد'!D19</f>
        <v>38000</v>
      </c>
      <c r="E19" s="41">
        <f t="shared" si="0"/>
        <v>253.33333333333334</v>
      </c>
      <c r="F19" s="41">
        <f>'[7]آران و بیدگل'!F19+'[7]کاشان'!F19+'[7]نجف آباد'!F19</f>
        <v>2</v>
      </c>
      <c r="G19" s="41">
        <f>'[7]آران و بیدگل'!G19+'[7]کاشان'!G19+'[7]نجف آباد'!G19</f>
        <v>2</v>
      </c>
      <c r="H19" s="42"/>
    </row>
    <row r="20" spans="2:8" ht="26.25" customHeight="1">
      <c r="B20" s="40" t="s">
        <v>192</v>
      </c>
      <c r="C20" s="41">
        <f>'[7]آران و بیدگل'!C20+'[7]کاشان'!C20+'[7]نجف آباد'!C20</f>
        <v>80</v>
      </c>
      <c r="D20" s="41">
        <f>'[7]آران و بیدگل'!D20+'[7]کاشان'!D20+'[7]نجف آباد'!D20</f>
        <v>28000</v>
      </c>
      <c r="E20" s="41">
        <f t="shared" si="0"/>
        <v>350</v>
      </c>
      <c r="F20" s="41">
        <f>'[7]آران و بیدگل'!F20+'[7]کاشان'!F20+'[7]نجف آباد'!F20</f>
        <v>2</v>
      </c>
      <c r="G20" s="41">
        <f>'[7]آران و بیدگل'!G20+'[7]کاشان'!G20+'[7]نجف آباد'!G20</f>
        <v>2</v>
      </c>
      <c r="H20" s="42"/>
    </row>
    <row r="21" spans="2:8" ht="26.25" customHeight="1">
      <c r="B21" s="40" t="s">
        <v>193</v>
      </c>
      <c r="C21" s="41">
        <f>'[7]آران و بیدگل'!C21+'[7]کاشان'!C21+'[7]نجف آباد'!C21</f>
        <v>250</v>
      </c>
      <c r="D21" s="41">
        <f>'[7]آران و بیدگل'!D21+'[7]کاشان'!D21+'[7]نجف آباد'!D21</f>
        <v>95000</v>
      </c>
      <c r="E21" s="41">
        <f t="shared" si="0"/>
        <v>380</v>
      </c>
      <c r="F21" s="41">
        <f>'[7]آران و بیدگل'!F21+'[7]کاشان'!F21+'[7]نجف آباد'!F21</f>
        <v>2</v>
      </c>
      <c r="G21" s="41">
        <f>'[7]آران و بیدگل'!G21+'[7]کاشان'!G21+'[7]نجف آباد'!G21</f>
        <v>2</v>
      </c>
      <c r="H21" s="42"/>
    </row>
    <row r="22" spans="2:8" ht="26.25" customHeight="1">
      <c r="B22" s="40" t="s">
        <v>194</v>
      </c>
      <c r="C22" s="41">
        <f>'[7]آران و بیدگل'!C22+'[7]کاشان'!C22+'[7]نجف آباد'!C22</f>
        <v>0</v>
      </c>
      <c r="D22" s="41">
        <f>'[7]آران و بیدگل'!D22+'[7]کاشان'!D22+'[7]نجف آباد'!D22</f>
        <v>0</v>
      </c>
      <c r="E22" s="41"/>
      <c r="F22" s="41">
        <f>'[7]آران و بیدگل'!F22+'[7]کاشان'!F22+'[7]نجف آباد'!F22</f>
        <v>0</v>
      </c>
      <c r="G22" s="41">
        <f>'[7]آران و بیدگل'!G22+'[7]کاشان'!G22+'[7]نجف آباد'!G22</f>
        <v>0</v>
      </c>
      <c r="H22" s="42"/>
    </row>
    <row r="23" spans="2:8" ht="26.25" customHeight="1">
      <c r="B23" s="40" t="s">
        <v>195</v>
      </c>
      <c r="C23" s="41">
        <f>'[7]آران و بیدگل'!C23+'[7]کاشان'!C23+'[7]نجف آباد'!C23</f>
        <v>0</v>
      </c>
      <c r="D23" s="41">
        <f>'[7]آران و بیدگل'!D23+'[7]کاشان'!D23+'[7]نجف آباد'!D23</f>
        <v>0</v>
      </c>
      <c r="E23" s="41"/>
      <c r="F23" s="41">
        <f>'[7]آران و بیدگل'!F23+'[7]کاشان'!F23+'[7]نجف آباد'!F23</f>
        <v>0</v>
      </c>
      <c r="G23" s="41">
        <f>'[7]آران و بیدگل'!G23+'[7]کاشان'!G23+'[7]نجف آباد'!G23</f>
        <v>0</v>
      </c>
      <c r="H23" s="42"/>
    </row>
    <row r="24" spans="2:8" ht="26.25" customHeight="1">
      <c r="B24" s="40" t="s">
        <v>196</v>
      </c>
      <c r="C24" s="41">
        <f>'[7]آران و بیدگل'!C24+'[7]کاشان'!C24+'[7]نجف آباد'!C24</f>
        <v>110</v>
      </c>
      <c r="D24" s="41">
        <f>'[7]آران و بیدگل'!D24+'[7]کاشان'!D24+'[7]نجف آباد'!D24</f>
        <v>24000</v>
      </c>
      <c r="E24" s="41">
        <f t="shared" si="0"/>
        <v>218.1818181818182</v>
      </c>
      <c r="F24" s="41">
        <f>'[7]آران و بیدگل'!F24+'[7]کاشان'!F24+'[7]نجف آباد'!F24</f>
        <v>2</v>
      </c>
      <c r="G24" s="41">
        <f>'[7]آران و بیدگل'!G24+'[7]کاشان'!G24+'[7]نجف آباد'!G24</f>
        <v>2</v>
      </c>
      <c r="H24" s="42"/>
    </row>
    <row r="25" spans="2:8" ht="26.25" customHeight="1">
      <c r="B25" s="40" t="s">
        <v>197</v>
      </c>
      <c r="C25" s="41">
        <f>'[7]آران و بیدگل'!C25+'[7]کاشان'!C25+'[7]نجف آباد'!C25</f>
        <v>335</v>
      </c>
      <c r="D25" s="41">
        <f>'[7]آران و بیدگل'!D25+'[7]کاشان'!D25+'[7]نجف آباد'!D25</f>
        <v>49000</v>
      </c>
      <c r="E25" s="41">
        <f t="shared" si="0"/>
        <v>146.26865671641792</v>
      </c>
      <c r="F25" s="41">
        <f>'[7]آران و بیدگل'!F25+'[7]کاشان'!F25+'[7]نجف آباد'!F25</f>
        <v>4</v>
      </c>
      <c r="G25" s="41">
        <f>'[7]آران و بیدگل'!G25+'[7]کاشان'!G25+'[7]نجف آباد'!G25</f>
        <v>4</v>
      </c>
      <c r="H25" s="42"/>
    </row>
    <row r="26" spans="2:8" ht="26.25" customHeight="1">
      <c r="B26" s="40" t="s">
        <v>198</v>
      </c>
      <c r="C26" s="41">
        <f>'[7]آران و بیدگل'!C26+'[7]کاشان'!C26+'[7]نجف آباد'!C26</f>
        <v>0</v>
      </c>
      <c r="D26" s="41">
        <f>'[7]آران و بیدگل'!D26+'[7]کاشان'!D26+'[7]نجف آباد'!D26</f>
        <v>0</v>
      </c>
      <c r="E26" s="41"/>
      <c r="F26" s="41">
        <f>'[7]آران و بیدگل'!F26+'[7]کاشان'!F26+'[7]نجف آباد'!F26</f>
        <v>0</v>
      </c>
      <c r="G26" s="41">
        <f>'[7]آران و بیدگل'!G26+'[7]کاشان'!G26+'[7]نجف آباد'!G26</f>
        <v>0</v>
      </c>
      <c r="H26" s="42"/>
    </row>
    <row r="27" spans="2:8" ht="26.25" customHeight="1">
      <c r="B27" s="40" t="s">
        <v>199</v>
      </c>
      <c r="C27" s="41">
        <f>'[7]آران و بیدگل'!C27+'[7]کاشان'!C27+'[7]نجف آباد'!C27</f>
        <v>0</v>
      </c>
      <c r="D27" s="41">
        <f>'[7]آران و بیدگل'!D27+'[7]کاشان'!D27+'[7]نجف آباد'!D27</f>
        <v>0</v>
      </c>
      <c r="E27" s="41"/>
      <c r="F27" s="41">
        <f>'[7]آران و بیدگل'!F27+'[7]کاشان'!F27+'[7]نجف آباد'!F27</f>
        <v>0</v>
      </c>
      <c r="G27" s="41">
        <f>'[7]آران و بیدگل'!G27+'[7]کاشان'!G27+'[7]نجف آباد'!G27</f>
        <v>0</v>
      </c>
      <c r="H27" s="42"/>
    </row>
    <row r="28" spans="2:8" ht="26.25" customHeight="1">
      <c r="B28" s="40" t="s">
        <v>200</v>
      </c>
      <c r="C28" s="41">
        <f>'[7]آران و بیدگل'!C28+'[7]کاشان'!C28+'[7]نجف آباد'!C28</f>
        <v>0</v>
      </c>
      <c r="D28" s="41">
        <f>'[7]آران و بیدگل'!D28+'[7]کاشان'!D28+'[7]نجف آباد'!D28</f>
        <v>0</v>
      </c>
      <c r="E28" s="41"/>
      <c r="F28" s="41">
        <f>'[7]آران و بیدگل'!F28+'[7]کاشان'!F28+'[7]نجف آباد'!F28</f>
        <v>0</v>
      </c>
      <c r="G28" s="41">
        <f>'[7]آران و بیدگل'!G28+'[7]کاشان'!G28+'[7]نجف آباد'!G28</f>
        <v>0</v>
      </c>
      <c r="H28" s="42"/>
    </row>
    <row r="29" spans="2:8" ht="26.25" customHeight="1">
      <c r="B29" s="40" t="s">
        <v>201</v>
      </c>
      <c r="C29" s="41">
        <f>'[7]آران و بیدگل'!C29+'[7]کاشان'!C29+'[7]نجف آباد'!C29</f>
        <v>250</v>
      </c>
      <c r="D29" s="41">
        <f>'[7]آران و بیدگل'!D29+'[7]کاشان'!D29+'[7]نجف آباد'!D29</f>
        <v>100000</v>
      </c>
      <c r="E29" s="41">
        <f t="shared" si="0"/>
        <v>400</v>
      </c>
      <c r="F29" s="41">
        <f>'[7]آران و بیدگل'!F29+'[7]کاشان'!F29+'[7]نجف آباد'!F29</f>
        <v>1</v>
      </c>
      <c r="G29" s="41">
        <f>'[7]آران و بیدگل'!G29+'[7]کاشان'!G29+'[7]نجف آباد'!G29</f>
        <v>1</v>
      </c>
      <c r="H29" s="42"/>
    </row>
    <row r="30" spans="2:8" ht="26.25" customHeight="1">
      <c r="B30" s="40" t="s">
        <v>202</v>
      </c>
      <c r="C30" s="41">
        <f>'[7]آران و بیدگل'!C30+'[7]کاشان'!C30+'[7]نجف آباد'!C30</f>
        <v>50</v>
      </c>
      <c r="D30" s="41">
        <f>'[7]آران و بیدگل'!D30+'[7]کاشان'!D30+'[7]نجف آباد'!D30</f>
        <v>20000</v>
      </c>
      <c r="E30" s="41">
        <f t="shared" si="0"/>
        <v>400</v>
      </c>
      <c r="F30" s="41">
        <f>'[7]آران و بیدگل'!F30+'[7]کاشان'!F30+'[7]نجف آباد'!F30</f>
        <v>1</v>
      </c>
      <c r="G30" s="41">
        <f>'[7]آران و بیدگل'!G30+'[7]کاشان'!G30+'[7]نجف آباد'!G30</f>
        <v>1</v>
      </c>
      <c r="H30" s="42"/>
    </row>
    <row r="31" spans="2:8" ht="26.25" customHeight="1">
      <c r="B31" s="40" t="s">
        <v>203</v>
      </c>
      <c r="C31" s="41">
        <f>'[7]آران و بیدگل'!C31+'[7]کاشان'!C31+'[7]نجف آباد'!C31</f>
        <v>0</v>
      </c>
      <c r="D31" s="41">
        <f>'[7]آران و بیدگل'!D31+'[7]کاشان'!D31+'[7]نجف آباد'!D31</f>
        <v>0</v>
      </c>
      <c r="E31" s="41"/>
      <c r="F31" s="41">
        <f>'[7]آران و بیدگل'!F31+'[7]کاشان'!F31+'[7]نجف آباد'!F31</f>
        <v>0</v>
      </c>
      <c r="G31" s="41">
        <f>'[7]آران و بیدگل'!G31+'[7]کاشان'!G31+'[7]نجف آباد'!G31</f>
        <v>0</v>
      </c>
      <c r="H31" s="42"/>
    </row>
    <row r="32" spans="2:8" ht="26.25" customHeight="1" thickBot="1">
      <c r="B32" s="44" t="s">
        <v>172</v>
      </c>
      <c r="C32" s="41">
        <f>'[7]آران و بیدگل'!C32+'[7]کاشان'!C32+'[7]نجف آباد'!C32</f>
        <v>315</v>
      </c>
      <c r="D32" s="72">
        <f>'[7]آران و بیدگل'!D32+'[7]کاشان'!D32+'[7]نجف آباد'!D32</f>
        <v>75000</v>
      </c>
      <c r="E32" s="72">
        <f t="shared" si="0"/>
        <v>238.0952380952381</v>
      </c>
      <c r="F32" s="72">
        <f>'[7]آران و بیدگل'!F32+'[7]کاشان'!F32+'[7]نجف آباد'!F32</f>
        <v>3</v>
      </c>
      <c r="G32" s="41">
        <f>'[7]آران و بیدگل'!G32+'[7]کاشان'!G32+'[7]نجف آباد'!G32</f>
        <v>3</v>
      </c>
      <c r="H32" s="42"/>
    </row>
    <row r="33" spans="2:8" ht="25.5" customHeight="1" thickBot="1">
      <c r="B33" s="29" t="s">
        <v>31</v>
      </c>
      <c r="C33" s="47">
        <f>SUM(C6:C32)</f>
        <v>10830</v>
      </c>
      <c r="D33" s="47">
        <f>SUM(D6:D32)</f>
        <v>1875300</v>
      </c>
      <c r="E33" s="47" t="s">
        <v>85</v>
      </c>
      <c r="F33" s="47" t="s">
        <v>85</v>
      </c>
      <c r="G33" s="47">
        <f>SUM(G6:G32)</f>
        <v>43</v>
      </c>
      <c r="H33" s="49" t="s">
        <v>85</v>
      </c>
    </row>
    <row r="34" ht="9.75" customHeight="1" thickTop="1">
      <c r="H34" s="50"/>
    </row>
    <row r="35" spans="4:7" ht="27" customHeight="1">
      <c r="D35" s="73"/>
      <c r="E35" s="73"/>
      <c r="F35" s="73"/>
      <c r="G35" s="73"/>
    </row>
    <row r="36" ht="17.25" customHeight="1"/>
  </sheetData>
  <sheetProtection/>
  <mergeCells count="9">
    <mergeCell ref="B1:H1"/>
    <mergeCell ref="B2:H2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.1968503937007874" bottom="0.1968503937007874" header="0" footer="0"/>
  <pageSetup horizontalDpi="300" verticalDpi="300" orientation="landscape" paperSize="9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1"/>
  <sheetViews>
    <sheetView rightToLeft="1" zoomScalePageLayoutView="0" workbookViewId="0" topLeftCell="A1">
      <selection activeCell="A1" sqref="A1:G1"/>
    </sheetView>
  </sheetViews>
  <sheetFormatPr defaultColWidth="9.140625" defaultRowHeight="15"/>
  <cols>
    <col min="1" max="1" width="7.7109375" style="0" customWidth="1"/>
    <col min="2" max="2" width="16.7109375" style="0" customWidth="1"/>
    <col min="7" max="7" width="20.28125" style="0" customWidth="1"/>
  </cols>
  <sheetData>
    <row r="1" spans="1:7" ht="36" customHeight="1">
      <c r="A1" s="151" t="s">
        <v>35</v>
      </c>
      <c r="B1" s="151"/>
      <c r="C1" s="151"/>
      <c r="D1" s="151"/>
      <c r="E1" s="151"/>
      <c r="F1" s="151"/>
      <c r="G1" s="151"/>
    </row>
    <row r="3" spans="1:7" ht="21">
      <c r="A3" s="146" t="s">
        <v>27</v>
      </c>
      <c r="B3" s="147" t="s">
        <v>28</v>
      </c>
      <c r="C3" s="147" t="s">
        <v>29</v>
      </c>
      <c r="D3" s="147"/>
      <c r="E3" s="147"/>
      <c r="F3" s="148" t="s">
        <v>32</v>
      </c>
      <c r="G3" s="149" t="s">
        <v>33</v>
      </c>
    </row>
    <row r="4" spans="1:7" ht="21">
      <c r="A4" s="146"/>
      <c r="B4" s="147"/>
      <c r="C4" s="1" t="s">
        <v>0</v>
      </c>
      <c r="D4" s="1" t="s">
        <v>30</v>
      </c>
      <c r="E4" s="1" t="s">
        <v>31</v>
      </c>
      <c r="F4" s="147"/>
      <c r="G4" s="150"/>
    </row>
    <row r="5" spans="1:7" ht="21">
      <c r="A5" s="7">
        <v>1</v>
      </c>
      <c r="B5" s="7" t="s">
        <v>1</v>
      </c>
      <c r="C5" s="1">
        <v>7</v>
      </c>
      <c r="D5" s="1">
        <v>6</v>
      </c>
      <c r="E5" s="1">
        <f>D5+C5</f>
        <v>13</v>
      </c>
      <c r="F5" s="1">
        <v>82</v>
      </c>
      <c r="G5" s="2">
        <f>F5*1000/D5</f>
        <v>13666.666666666666</v>
      </c>
    </row>
    <row r="6" spans="1:7" ht="21">
      <c r="A6" s="7">
        <v>2</v>
      </c>
      <c r="B6" s="4" t="s">
        <v>12</v>
      </c>
      <c r="C6" s="3">
        <v>0</v>
      </c>
      <c r="D6" s="1">
        <v>0</v>
      </c>
      <c r="E6" s="1">
        <f aca="true" t="shared" si="0" ref="E6:E30">D6+C6</f>
        <v>0</v>
      </c>
      <c r="F6" s="1">
        <f aca="true" t="shared" si="1" ref="F6:F26">D6+C6</f>
        <v>0</v>
      </c>
      <c r="G6" s="2">
        <v>0</v>
      </c>
    </row>
    <row r="7" spans="1:7" ht="21">
      <c r="A7" s="7">
        <v>3</v>
      </c>
      <c r="B7" s="4" t="s">
        <v>13</v>
      </c>
      <c r="C7" s="1">
        <v>1</v>
      </c>
      <c r="D7" s="1">
        <v>1</v>
      </c>
      <c r="E7" s="1">
        <f t="shared" si="0"/>
        <v>2</v>
      </c>
      <c r="F7" s="1">
        <v>12</v>
      </c>
      <c r="G7" s="2">
        <f aca="true" t="shared" si="2" ref="G7:G30">F7*1000/D7</f>
        <v>12000</v>
      </c>
    </row>
    <row r="8" spans="1:7" ht="21">
      <c r="A8" s="7">
        <v>4</v>
      </c>
      <c r="B8" s="4" t="s">
        <v>2</v>
      </c>
      <c r="C8" s="1">
        <v>9</v>
      </c>
      <c r="D8" s="1">
        <v>1</v>
      </c>
      <c r="E8" s="1">
        <f t="shared" si="0"/>
        <v>10</v>
      </c>
      <c r="F8" s="1">
        <f t="shared" si="1"/>
        <v>10</v>
      </c>
      <c r="G8" s="2">
        <f t="shared" si="2"/>
        <v>10000</v>
      </c>
    </row>
    <row r="9" spans="1:7" ht="21">
      <c r="A9" s="7">
        <v>5</v>
      </c>
      <c r="B9" s="4" t="s">
        <v>3</v>
      </c>
      <c r="C9" s="1">
        <v>34</v>
      </c>
      <c r="D9" s="1">
        <v>350</v>
      </c>
      <c r="E9" s="1">
        <f t="shared" si="0"/>
        <v>384</v>
      </c>
      <c r="F9" s="1">
        <v>3650</v>
      </c>
      <c r="G9" s="2">
        <f t="shared" si="2"/>
        <v>10428.57142857143</v>
      </c>
    </row>
    <row r="10" spans="1:7" ht="21">
      <c r="A10" s="7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f t="shared" si="1"/>
        <v>0</v>
      </c>
      <c r="G10" s="2">
        <v>0</v>
      </c>
    </row>
    <row r="11" spans="1:7" ht="21">
      <c r="A11" s="7">
        <v>7</v>
      </c>
      <c r="B11" s="4" t="s">
        <v>5</v>
      </c>
      <c r="C11" s="1">
        <v>1</v>
      </c>
      <c r="D11" s="1">
        <v>1</v>
      </c>
      <c r="E11" s="1">
        <f t="shared" si="0"/>
        <v>2</v>
      </c>
      <c r="F11" s="1">
        <f t="shared" si="1"/>
        <v>2</v>
      </c>
      <c r="G11" s="2">
        <f t="shared" si="2"/>
        <v>2000</v>
      </c>
    </row>
    <row r="12" spans="1:7" ht="21">
      <c r="A12" s="7">
        <v>8</v>
      </c>
      <c r="B12" s="4" t="s">
        <v>6</v>
      </c>
      <c r="C12" s="1">
        <v>0</v>
      </c>
      <c r="D12" s="1">
        <v>0</v>
      </c>
      <c r="E12" s="1">
        <f t="shared" si="0"/>
        <v>0</v>
      </c>
      <c r="F12" s="1">
        <f t="shared" si="1"/>
        <v>0</v>
      </c>
      <c r="G12" s="2">
        <v>0</v>
      </c>
    </row>
    <row r="13" spans="1:7" ht="21">
      <c r="A13" s="7">
        <v>9</v>
      </c>
      <c r="B13" s="4" t="s">
        <v>7</v>
      </c>
      <c r="C13" s="1">
        <v>1</v>
      </c>
      <c r="D13" s="1">
        <v>0</v>
      </c>
      <c r="E13" s="1">
        <f t="shared" si="0"/>
        <v>1</v>
      </c>
      <c r="F13" s="1">
        <f t="shared" si="1"/>
        <v>1</v>
      </c>
      <c r="G13" s="2">
        <v>0</v>
      </c>
    </row>
    <row r="14" spans="1:7" ht="21">
      <c r="A14" s="7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f t="shared" si="1"/>
        <v>0</v>
      </c>
      <c r="G14" s="2">
        <v>0</v>
      </c>
    </row>
    <row r="15" spans="1:7" ht="21">
      <c r="A15" s="7">
        <v>11</v>
      </c>
      <c r="B15" s="4" t="s">
        <v>14</v>
      </c>
      <c r="C15" s="1">
        <v>6</v>
      </c>
      <c r="D15" s="1">
        <v>4</v>
      </c>
      <c r="E15" s="1">
        <f t="shared" si="0"/>
        <v>10</v>
      </c>
      <c r="F15" s="1">
        <f t="shared" si="1"/>
        <v>10</v>
      </c>
      <c r="G15" s="2">
        <f t="shared" si="2"/>
        <v>2500</v>
      </c>
    </row>
    <row r="16" spans="1:7" ht="21">
      <c r="A16" s="7">
        <v>12</v>
      </c>
      <c r="B16" s="4" t="s">
        <v>15</v>
      </c>
      <c r="C16" s="1">
        <v>6</v>
      </c>
      <c r="D16" s="1">
        <v>3</v>
      </c>
      <c r="E16" s="1">
        <f t="shared" si="0"/>
        <v>9</v>
      </c>
      <c r="F16" s="1">
        <f t="shared" si="1"/>
        <v>9</v>
      </c>
      <c r="G16" s="2">
        <f t="shared" si="2"/>
        <v>3000</v>
      </c>
    </row>
    <row r="17" spans="1:7" ht="21">
      <c r="A17" s="7">
        <v>13</v>
      </c>
      <c r="B17" s="4" t="s">
        <v>16</v>
      </c>
      <c r="C17" s="1">
        <v>2</v>
      </c>
      <c r="D17" s="1">
        <v>1</v>
      </c>
      <c r="E17" s="1">
        <f t="shared" si="0"/>
        <v>3</v>
      </c>
      <c r="F17" s="1">
        <v>5</v>
      </c>
      <c r="G17" s="2">
        <f t="shared" si="2"/>
        <v>5000</v>
      </c>
    </row>
    <row r="18" spans="1:7" ht="21">
      <c r="A18" s="7">
        <v>14</v>
      </c>
      <c r="B18" s="4" t="s">
        <v>17</v>
      </c>
      <c r="C18" s="1">
        <v>4</v>
      </c>
      <c r="D18" s="1">
        <v>8</v>
      </c>
      <c r="E18" s="1">
        <f t="shared" si="0"/>
        <v>12</v>
      </c>
      <c r="F18" s="1">
        <v>32</v>
      </c>
      <c r="G18" s="2">
        <f t="shared" si="2"/>
        <v>4000</v>
      </c>
    </row>
    <row r="19" spans="1:7" ht="21">
      <c r="A19" s="7">
        <v>15</v>
      </c>
      <c r="B19" s="4" t="s">
        <v>18</v>
      </c>
      <c r="C19" s="1">
        <v>7</v>
      </c>
      <c r="D19" s="1">
        <v>5</v>
      </c>
      <c r="E19" s="1">
        <f t="shared" si="0"/>
        <v>12</v>
      </c>
      <c r="F19" s="1">
        <v>35</v>
      </c>
      <c r="G19" s="2">
        <f t="shared" si="2"/>
        <v>7000</v>
      </c>
    </row>
    <row r="20" spans="1:7" ht="21">
      <c r="A20" s="7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>
        <f t="shared" si="1"/>
        <v>0</v>
      </c>
      <c r="G20" s="2">
        <v>0</v>
      </c>
    </row>
    <row r="21" spans="1:7" ht="21">
      <c r="A21" s="7">
        <v>17</v>
      </c>
      <c r="B21" s="4" t="s">
        <v>19</v>
      </c>
      <c r="C21" s="1">
        <v>67</v>
      </c>
      <c r="D21" s="1">
        <v>135</v>
      </c>
      <c r="E21" s="1">
        <f t="shared" si="0"/>
        <v>202</v>
      </c>
      <c r="F21" s="1">
        <v>180</v>
      </c>
      <c r="G21" s="2">
        <f t="shared" si="2"/>
        <v>1333.3333333333333</v>
      </c>
    </row>
    <row r="22" spans="1:7" ht="21">
      <c r="A22" s="7">
        <v>18</v>
      </c>
      <c r="B22" s="4" t="s">
        <v>10</v>
      </c>
      <c r="C22" s="1">
        <v>55</v>
      </c>
      <c r="D22" s="1">
        <v>110</v>
      </c>
      <c r="E22" s="1">
        <f t="shared" si="0"/>
        <v>165</v>
      </c>
      <c r="F22" s="1">
        <v>800</v>
      </c>
      <c r="G22" s="2">
        <f t="shared" si="2"/>
        <v>7272.727272727273</v>
      </c>
    </row>
    <row r="23" spans="1:7" ht="21">
      <c r="A23" s="7">
        <v>19</v>
      </c>
      <c r="B23" s="4" t="s">
        <v>20</v>
      </c>
      <c r="C23" s="1">
        <v>0</v>
      </c>
      <c r="D23" s="1">
        <v>0</v>
      </c>
      <c r="E23" s="1">
        <f t="shared" si="0"/>
        <v>0</v>
      </c>
      <c r="F23" s="1">
        <f t="shared" si="1"/>
        <v>0</v>
      </c>
      <c r="G23" s="2">
        <v>0</v>
      </c>
    </row>
    <row r="24" spans="1:7" ht="21">
      <c r="A24" s="7">
        <v>20</v>
      </c>
      <c r="B24" s="4" t="s">
        <v>21</v>
      </c>
      <c r="C24" s="1">
        <v>0</v>
      </c>
      <c r="D24" s="1">
        <v>0</v>
      </c>
      <c r="E24" s="1">
        <f t="shared" si="0"/>
        <v>0</v>
      </c>
      <c r="F24" s="1">
        <f t="shared" si="1"/>
        <v>0</v>
      </c>
      <c r="G24" s="2">
        <v>0</v>
      </c>
    </row>
    <row r="25" spans="1:7" ht="21">
      <c r="A25" s="7">
        <v>21</v>
      </c>
      <c r="B25" s="4" t="s">
        <v>22</v>
      </c>
      <c r="C25" s="1">
        <v>10</v>
      </c>
      <c r="D25" s="1">
        <v>0</v>
      </c>
      <c r="E25" s="1">
        <f t="shared" si="0"/>
        <v>10</v>
      </c>
      <c r="F25" s="1">
        <f t="shared" si="1"/>
        <v>10</v>
      </c>
      <c r="G25" s="2">
        <v>0</v>
      </c>
    </row>
    <row r="26" spans="1:7" ht="21">
      <c r="A26" s="7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f t="shared" si="1"/>
        <v>0</v>
      </c>
      <c r="G26" s="2">
        <v>0</v>
      </c>
    </row>
    <row r="27" spans="1:7" ht="21">
      <c r="A27" s="7">
        <v>23</v>
      </c>
      <c r="B27" s="4" t="s">
        <v>24</v>
      </c>
      <c r="C27" s="1">
        <v>14</v>
      </c>
      <c r="D27" s="1">
        <v>33</v>
      </c>
      <c r="E27" s="1">
        <f t="shared" si="0"/>
        <v>47</v>
      </c>
      <c r="F27" s="1">
        <v>262.3</v>
      </c>
      <c r="G27" s="2">
        <f t="shared" si="2"/>
        <v>7948.484848484848</v>
      </c>
    </row>
    <row r="28" spans="1:7" ht="21">
      <c r="A28" s="7">
        <v>24</v>
      </c>
      <c r="B28" s="4" t="s">
        <v>26</v>
      </c>
      <c r="C28" s="1">
        <v>0</v>
      </c>
      <c r="D28" s="1">
        <v>1</v>
      </c>
      <c r="E28" s="1">
        <f t="shared" si="0"/>
        <v>1</v>
      </c>
      <c r="F28" s="1">
        <v>2</v>
      </c>
      <c r="G28" s="2">
        <f t="shared" si="2"/>
        <v>2000</v>
      </c>
    </row>
    <row r="29" spans="1:7" ht="21">
      <c r="A29" s="7">
        <v>25</v>
      </c>
      <c r="B29" s="4" t="s">
        <v>11</v>
      </c>
      <c r="C29" s="1">
        <v>5</v>
      </c>
      <c r="D29" s="1">
        <v>8</v>
      </c>
      <c r="E29" s="1">
        <f t="shared" si="0"/>
        <v>13</v>
      </c>
      <c r="F29" s="1">
        <v>0.04</v>
      </c>
      <c r="G29" s="2">
        <f t="shared" si="2"/>
        <v>5</v>
      </c>
    </row>
    <row r="30" spans="1:7" ht="21">
      <c r="A30" s="7">
        <v>26</v>
      </c>
      <c r="B30" s="4" t="s">
        <v>25</v>
      </c>
      <c r="C30" s="1">
        <v>0</v>
      </c>
      <c r="D30" s="1">
        <v>8</v>
      </c>
      <c r="E30" s="1">
        <f t="shared" si="0"/>
        <v>8</v>
      </c>
      <c r="F30" s="1">
        <v>20</v>
      </c>
      <c r="G30" s="2">
        <f t="shared" si="2"/>
        <v>2500</v>
      </c>
    </row>
    <row r="31" spans="1:7" ht="21">
      <c r="A31" s="5"/>
      <c r="B31" s="9" t="s">
        <v>31</v>
      </c>
      <c r="C31" s="1">
        <f>SUM(C5:C30)</f>
        <v>229</v>
      </c>
      <c r="D31" s="1">
        <f>SUM(D5:D30)</f>
        <v>675</v>
      </c>
      <c r="E31" s="1">
        <f>SUM(E5:E30)</f>
        <v>904</v>
      </c>
      <c r="F31" s="1">
        <f>SUM(F5:F30)</f>
        <v>5122.34</v>
      </c>
      <c r="G31" s="5"/>
    </row>
  </sheetData>
  <sheetProtection/>
  <mergeCells count="6">
    <mergeCell ref="A3:A4"/>
    <mergeCell ref="B3:B4"/>
    <mergeCell ref="C3:E3"/>
    <mergeCell ref="F3:F4"/>
    <mergeCell ref="G3:G4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1"/>
  <sheetViews>
    <sheetView rightToLeft="1" zoomScalePageLayoutView="0" workbookViewId="0" topLeftCell="A1">
      <selection activeCell="A1" sqref="A1:G1"/>
    </sheetView>
  </sheetViews>
  <sheetFormatPr defaultColWidth="9.140625" defaultRowHeight="15"/>
  <cols>
    <col min="1" max="1" width="7.7109375" style="0" customWidth="1"/>
    <col min="2" max="2" width="16.28125" style="0" customWidth="1"/>
    <col min="7" max="7" width="20.28125" style="0" customWidth="1"/>
  </cols>
  <sheetData>
    <row r="1" spans="1:7" ht="33" customHeight="1">
      <c r="A1" s="151" t="s">
        <v>34</v>
      </c>
      <c r="B1" s="151"/>
      <c r="C1" s="151"/>
      <c r="D1" s="151"/>
      <c r="E1" s="151"/>
      <c r="F1" s="151"/>
      <c r="G1" s="151"/>
    </row>
    <row r="3" spans="1:7" ht="21">
      <c r="A3" s="146" t="s">
        <v>27</v>
      </c>
      <c r="B3" s="147" t="s">
        <v>28</v>
      </c>
      <c r="C3" s="147" t="s">
        <v>29</v>
      </c>
      <c r="D3" s="147"/>
      <c r="E3" s="147"/>
      <c r="F3" s="148" t="s">
        <v>32</v>
      </c>
      <c r="G3" s="149" t="s">
        <v>33</v>
      </c>
    </row>
    <row r="4" spans="1:7" ht="21">
      <c r="A4" s="146"/>
      <c r="B4" s="147"/>
      <c r="C4" s="1" t="s">
        <v>0</v>
      </c>
      <c r="D4" s="1" t="s">
        <v>30</v>
      </c>
      <c r="E4" s="1" t="s">
        <v>31</v>
      </c>
      <c r="F4" s="147"/>
      <c r="G4" s="150"/>
    </row>
    <row r="5" spans="1:7" ht="21">
      <c r="A5" s="7">
        <v>1</v>
      </c>
      <c r="B5" s="7" t="s">
        <v>1</v>
      </c>
      <c r="C5" s="1">
        <v>2</v>
      </c>
      <c r="D5" s="1">
        <v>11</v>
      </c>
      <c r="E5" s="1">
        <f>D5+C5</f>
        <v>13</v>
      </c>
      <c r="F5" s="1">
        <v>160</v>
      </c>
      <c r="G5" s="2">
        <f>F5*1000/D5</f>
        <v>14545.454545454546</v>
      </c>
    </row>
    <row r="6" spans="1:7" ht="21">
      <c r="A6" s="7">
        <v>2</v>
      </c>
      <c r="B6" s="4" t="s">
        <v>12</v>
      </c>
      <c r="C6" s="3">
        <v>0</v>
      </c>
      <c r="D6" s="1">
        <v>0</v>
      </c>
      <c r="E6" s="1">
        <f aca="true" t="shared" si="0" ref="E6:E30">D6+C6</f>
        <v>0</v>
      </c>
      <c r="F6" s="1">
        <v>0</v>
      </c>
      <c r="G6" s="2">
        <v>0</v>
      </c>
    </row>
    <row r="7" spans="1:7" ht="21">
      <c r="A7" s="7">
        <v>3</v>
      </c>
      <c r="B7" s="4" t="s">
        <v>13</v>
      </c>
      <c r="C7" s="1">
        <v>0</v>
      </c>
      <c r="D7" s="1">
        <v>0</v>
      </c>
      <c r="E7" s="1">
        <f t="shared" si="0"/>
        <v>0</v>
      </c>
      <c r="F7" s="1">
        <v>0</v>
      </c>
      <c r="G7" s="2">
        <v>0</v>
      </c>
    </row>
    <row r="8" spans="1:7" ht="21">
      <c r="A8" s="7">
        <v>4</v>
      </c>
      <c r="B8" s="4" t="s">
        <v>2</v>
      </c>
      <c r="C8" s="1">
        <v>75</v>
      </c>
      <c r="D8" s="1">
        <v>36</v>
      </c>
      <c r="E8" s="1">
        <f t="shared" si="0"/>
        <v>111</v>
      </c>
      <c r="F8" s="1">
        <v>850</v>
      </c>
      <c r="G8" s="2">
        <f aca="true" t="shared" si="1" ref="G8:G29">F8*1000/D8</f>
        <v>23611.11111111111</v>
      </c>
    </row>
    <row r="9" spans="1:7" ht="21">
      <c r="A9" s="7">
        <v>5</v>
      </c>
      <c r="B9" s="4" t="s">
        <v>3</v>
      </c>
      <c r="C9" s="1">
        <v>10</v>
      </c>
      <c r="D9" s="1">
        <v>295</v>
      </c>
      <c r="E9" s="1">
        <f t="shared" si="0"/>
        <v>305</v>
      </c>
      <c r="F9" s="1">
        <v>4418</v>
      </c>
      <c r="G9" s="2">
        <f t="shared" si="1"/>
        <v>14976.271186440677</v>
      </c>
    </row>
    <row r="10" spans="1:7" ht="21">
      <c r="A10" s="7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7">
        <v>7</v>
      </c>
      <c r="B11" s="4" t="s">
        <v>5</v>
      </c>
      <c r="C11" s="1">
        <v>90</v>
      </c>
      <c r="D11" s="1">
        <v>280</v>
      </c>
      <c r="E11" s="1">
        <f t="shared" si="0"/>
        <v>370</v>
      </c>
      <c r="F11" s="1">
        <v>336</v>
      </c>
      <c r="G11" s="2">
        <f t="shared" si="1"/>
        <v>1200</v>
      </c>
    </row>
    <row r="12" spans="1:7" ht="21">
      <c r="A12" s="7">
        <v>8</v>
      </c>
      <c r="B12" s="4" t="s">
        <v>6</v>
      </c>
      <c r="C12" s="1">
        <v>0</v>
      </c>
      <c r="D12" s="1">
        <v>0</v>
      </c>
      <c r="E12" s="1">
        <f t="shared" si="0"/>
        <v>0</v>
      </c>
      <c r="F12" s="1">
        <v>0</v>
      </c>
      <c r="G12" s="2">
        <v>0</v>
      </c>
    </row>
    <row r="13" spans="1:7" ht="21">
      <c r="A13" s="7">
        <v>9</v>
      </c>
      <c r="B13" s="4" t="s">
        <v>7</v>
      </c>
      <c r="C13" s="1">
        <v>50</v>
      </c>
      <c r="D13" s="1">
        <v>174</v>
      </c>
      <c r="E13" s="1">
        <f t="shared" si="0"/>
        <v>224</v>
      </c>
      <c r="F13" s="1">
        <v>182</v>
      </c>
      <c r="G13" s="2">
        <f t="shared" si="1"/>
        <v>1045.9770114942528</v>
      </c>
    </row>
    <row r="14" spans="1:7" ht="21">
      <c r="A14" s="7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7">
        <v>11</v>
      </c>
      <c r="B15" s="4" t="s">
        <v>14</v>
      </c>
      <c r="C15" s="1">
        <v>4</v>
      </c>
      <c r="D15" s="1">
        <v>34</v>
      </c>
      <c r="E15" s="1">
        <f t="shared" si="0"/>
        <v>38</v>
      </c>
      <c r="F15" s="1">
        <v>255</v>
      </c>
      <c r="G15" s="2">
        <f t="shared" si="1"/>
        <v>7500</v>
      </c>
    </row>
    <row r="16" spans="1:7" ht="21">
      <c r="A16" s="7">
        <v>12</v>
      </c>
      <c r="B16" s="4" t="s">
        <v>15</v>
      </c>
      <c r="C16" s="1">
        <v>0</v>
      </c>
      <c r="D16" s="1">
        <v>25</v>
      </c>
      <c r="E16" s="1">
        <f t="shared" si="0"/>
        <v>25</v>
      </c>
      <c r="F16" s="1">
        <v>62</v>
      </c>
      <c r="G16" s="2">
        <f t="shared" si="1"/>
        <v>2480</v>
      </c>
    </row>
    <row r="17" spans="1:7" ht="21">
      <c r="A17" s="7">
        <v>13</v>
      </c>
      <c r="B17" s="4" t="s">
        <v>16</v>
      </c>
      <c r="C17" s="1">
        <v>0</v>
      </c>
      <c r="D17" s="1">
        <v>7</v>
      </c>
      <c r="E17" s="1">
        <f t="shared" si="0"/>
        <v>7</v>
      </c>
      <c r="F17" s="1">
        <v>26</v>
      </c>
      <c r="G17" s="2">
        <f t="shared" si="1"/>
        <v>3714.285714285714</v>
      </c>
    </row>
    <row r="18" spans="1:7" ht="21">
      <c r="A18" s="7">
        <v>14</v>
      </c>
      <c r="B18" s="4" t="s">
        <v>17</v>
      </c>
      <c r="C18" s="1">
        <v>1</v>
      </c>
      <c r="D18" s="1">
        <v>9</v>
      </c>
      <c r="E18" s="1">
        <f t="shared" si="0"/>
        <v>10</v>
      </c>
      <c r="F18" s="1">
        <v>25</v>
      </c>
      <c r="G18" s="2">
        <f t="shared" si="1"/>
        <v>2777.777777777778</v>
      </c>
    </row>
    <row r="19" spans="1:7" ht="21">
      <c r="A19" s="7">
        <v>15</v>
      </c>
      <c r="B19" s="4" t="s">
        <v>18</v>
      </c>
      <c r="C19" s="1">
        <v>3</v>
      </c>
      <c r="D19" s="1">
        <v>25</v>
      </c>
      <c r="E19" s="1">
        <f t="shared" si="0"/>
        <v>28</v>
      </c>
      <c r="F19" s="1">
        <v>45</v>
      </c>
      <c r="G19" s="2">
        <f t="shared" si="1"/>
        <v>1800</v>
      </c>
    </row>
    <row r="20" spans="1:7" ht="21">
      <c r="A20" s="7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>
        <v>0</v>
      </c>
      <c r="G20" s="2">
        <v>0</v>
      </c>
    </row>
    <row r="21" spans="1:7" ht="21">
      <c r="A21" s="7">
        <v>17</v>
      </c>
      <c r="B21" s="4" t="s">
        <v>19</v>
      </c>
      <c r="C21" s="1">
        <v>491</v>
      </c>
      <c r="D21" s="1">
        <v>1245</v>
      </c>
      <c r="E21" s="1">
        <f t="shared" si="0"/>
        <v>1736</v>
      </c>
      <c r="F21" s="1">
        <v>1650</v>
      </c>
      <c r="G21" s="2">
        <f t="shared" si="1"/>
        <v>1325.301204819277</v>
      </c>
    </row>
    <row r="22" spans="1:7" ht="21">
      <c r="A22" s="7">
        <v>18</v>
      </c>
      <c r="B22" s="4" t="s">
        <v>10</v>
      </c>
      <c r="C22" s="1">
        <v>510</v>
      </c>
      <c r="D22" s="1">
        <v>2050</v>
      </c>
      <c r="E22" s="1">
        <f t="shared" si="0"/>
        <v>2560</v>
      </c>
      <c r="F22" s="1">
        <v>13700</v>
      </c>
      <c r="G22" s="2">
        <f t="shared" si="1"/>
        <v>6682.926829268293</v>
      </c>
    </row>
    <row r="23" spans="1:7" ht="21">
      <c r="A23" s="7">
        <v>19</v>
      </c>
      <c r="B23" s="4" t="s">
        <v>20</v>
      </c>
      <c r="C23" s="1">
        <v>0</v>
      </c>
      <c r="D23" s="1">
        <v>0</v>
      </c>
      <c r="E23" s="1">
        <f t="shared" si="0"/>
        <v>0</v>
      </c>
      <c r="F23" s="1">
        <v>0</v>
      </c>
      <c r="G23" s="2">
        <v>0</v>
      </c>
    </row>
    <row r="24" spans="1:7" ht="21">
      <c r="A24" s="7">
        <v>20</v>
      </c>
      <c r="B24" s="4" t="s">
        <v>21</v>
      </c>
      <c r="C24" s="1">
        <v>0</v>
      </c>
      <c r="D24" s="1">
        <v>0</v>
      </c>
      <c r="E24" s="1">
        <f t="shared" si="0"/>
        <v>0</v>
      </c>
      <c r="F24" s="1">
        <v>0</v>
      </c>
      <c r="G24" s="2">
        <v>0</v>
      </c>
    </row>
    <row r="25" spans="1:7" ht="21">
      <c r="A25" s="7">
        <v>21</v>
      </c>
      <c r="B25" s="4" t="s">
        <v>22</v>
      </c>
      <c r="C25" s="1">
        <v>9</v>
      </c>
      <c r="D25" s="1">
        <v>20</v>
      </c>
      <c r="E25" s="1">
        <f t="shared" si="0"/>
        <v>29</v>
      </c>
      <c r="F25" s="1">
        <v>73</v>
      </c>
      <c r="G25" s="2">
        <f t="shared" si="1"/>
        <v>3650</v>
      </c>
    </row>
    <row r="26" spans="1:7" ht="21">
      <c r="A26" s="7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7">
        <v>23</v>
      </c>
      <c r="B27" s="4" t="s">
        <v>24</v>
      </c>
      <c r="C27" s="1">
        <v>0</v>
      </c>
      <c r="D27" s="1">
        <v>215</v>
      </c>
      <c r="E27" s="1">
        <f t="shared" si="0"/>
        <v>215</v>
      </c>
      <c r="F27" s="1">
        <v>1070</v>
      </c>
      <c r="G27" s="2">
        <f t="shared" si="1"/>
        <v>4976.7441860465115</v>
      </c>
    </row>
    <row r="28" spans="1:7" ht="21">
      <c r="A28" s="7">
        <v>24</v>
      </c>
      <c r="B28" s="4" t="s">
        <v>26</v>
      </c>
      <c r="C28" s="1">
        <v>8.5</v>
      </c>
      <c r="D28" s="1">
        <v>2.5</v>
      </c>
      <c r="E28" s="1">
        <f t="shared" si="0"/>
        <v>11</v>
      </c>
      <c r="F28" s="1">
        <v>6.5</v>
      </c>
      <c r="G28" s="2">
        <f t="shared" si="1"/>
        <v>2600</v>
      </c>
    </row>
    <row r="29" spans="1:7" ht="21">
      <c r="A29" s="7">
        <v>25</v>
      </c>
      <c r="B29" s="4" t="s">
        <v>11</v>
      </c>
      <c r="C29" s="1">
        <v>15</v>
      </c>
      <c r="D29" s="1">
        <v>26</v>
      </c>
      <c r="E29" s="1">
        <f t="shared" si="0"/>
        <v>41</v>
      </c>
      <c r="F29" s="1">
        <v>0.065</v>
      </c>
      <c r="G29" s="2">
        <f t="shared" si="1"/>
        <v>2.5</v>
      </c>
    </row>
    <row r="30" spans="1:7" ht="21">
      <c r="A30" s="7">
        <v>26</v>
      </c>
      <c r="B30" s="4" t="s">
        <v>25</v>
      </c>
      <c r="C30" s="1">
        <v>0</v>
      </c>
      <c r="D30" s="1">
        <v>0</v>
      </c>
      <c r="E30" s="1">
        <f t="shared" si="0"/>
        <v>0</v>
      </c>
      <c r="F30" s="1">
        <v>0</v>
      </c>
      <c r="G30" s="2">
        <v>0</v>
      </c>
    </row>
    <row r="31" spans="1:7" ht="21">
      <c r="A31" s="5"/>
      <c r="B31" s="7" t="s">
        <v>31</v>
      </c>
      <c r="C31" s="1">
        <f>SUM(C5:C30)</f>
        <v>1268.5</v>
      </c>
      <c r="D31" s="1">
        <f>SUM(D5:D30)</f>
        <v>4454.5</v>
      </c>
      <c r="E31" s="1">
        <f>SUM(E5:E30)</f>
        <v>5723</v>
      </c>
      <c r="F31" s="1">
        <f>SUM(F5:F30)</f>
        <v>22858.565</v>
      </c>
      <c r="G31" s="5"/>
    </row>
  </sheetData>
  <sheetProtection/>
  <mergeCells count="6">
    <mergeCell ref="A3:A4"/>
    <mergeCell ref="B3:B4"/>
    <mergeCell ref="C3:E3"/>
    <mergeCell ref="F3:F4"/>
    <mergeCell ref="G3:G4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31"/>
  <sheetViews>
    <sheetView rightToLeft="1" zoomScalePageLayoutView="0" workbookViewId="0" topLeftCell="A1">
      <selection activeCell="A1" sqref="A1:G1"/>
    </sheetView>
  </sheetViews>
  <sheetFormatPr defaultColWidth="9.140625" defaultRowHeight="15"/>
  <cols>
    <col min="2" max="2" width="16.421875" style="0" customWidth="1"/>
    <col min="7" max="7" width="18.28125" style="0" customWidth="1"/>
  </cols>
  <sheetData>
    <row r="1" spans="1:7" ht="33.75" customHeight="1">
      <c r="A1" s="151" t="s">
        <v>235</v>
      </c>
      <c r="B1" s="151"/>
      <c r="C1" s="151"/>
      <c r="D1" s="151"/>
      <c r="E1" s="151"/>
      <c r="F1" s="151"/>
      <c r="G1" s="151"/>
    </row>
    <row r="2" ht="15.75" thickBot="1"/>
    <row r="3" spans="1:7" ht="21.75" thickTop="1">
      <c r="A3" s="152" t="s">
        <v>27</v>
      </c>
      <c r="B3" s="147" t="s">
        <v>28</v>
      </c>
      <c r="C3" s="147" t="s">
        <v>29</v>
      </c>
      <c r="D3" s="147"/>
      <c r="E3" s="147"/>
      <c r="F3" s="148" t="s">
        <v>32</v>
      </c>
      <c r="G3" s="149" t="s">
        <v>33</v>
      </c>
    </row>
    <row r="4" spans="1:7" ht="21">
      <c r="A4" s="153"/>
      <c r="B4" s="147"/>
      <c r="C4" s="1" t="s">
        <v>0</v>
      </c>
      <c r="D4" s="1" t="s">
        <v>30</v>
      </c>
      <c r="E4" s="1" t="s">
        <v>31</v>
      </c>
      <c r="F4" s="147"/>
      <c r="G4" s="150"/>
    </row>
    <row r="5" spans="1:7" ht="21">
      <c r="A5" s="6">
        <v>1</v>
      </c>
      <c r="B5" s="7" t="s">
        <v>1</v>
      </c>
      <c r="C5" s="1">
        <v>0</v>
      </c>
      <c r="D5" s="1"/>
      <c r="E5" s="1">
        <v>0</v>
      </c>
      <c r="F5" s="1">
        <v>0</v>
      </c>
      <c r="G5" s="2">
        <v>0</v>
      </c>
    </row>
    <row r="6" spans="1:7" ht="21">
      <c r="A6" s="6">
        <v>2</v>
      </c>
      <c r="B6" s="4" t="s">
        <v>12</v>
      </c>
      <c r="C6" s="3">
        <v>0</v>
      </c>
      <c r="D6" s="1"/>
      <c r="E6" s="1">
        <v>0</v>
      </c>
      <c r="F6" s="1">
        <v>0</v>
      </c>
      <c r="G6" s="2">
        <v>0</v>
      </c>
    </row>
    <row r="7" spans="1:7" ht="21">
      <c r="A7" s="6">
        <v>3</v>
      </c>
      <c r="B7" s="4" t="s">
        <v>13</v>
      </c>
      <c r="C7" s="1">
        <v>0</v>
      </c>
      <c r="D7" s="1"/>
      <c r="E7" s="1">
        <v>0</v>
      </c>
      <c r="F7" s="1">
        <v>0</v>
      </c>
      <c r="G7" s="2">
        <v>0</v>
      </c>
    </row>
    <row r="8" spans="1:7" ht="21">
      <c r="A8" s="6">
        <v>4</v>
      </c>
      <c r="B8" s="4" t="s">
        <v>2</v>
      </c>
      <c r="C8" s="1">
        <v>0</v>
      </c>
      <c r="D8" s="1"/>
      <c r="E8" s="1">
        <v>0</v>
      </c>
      <c r="F8" s="1">
        <v>0</v>
      </c>
      <c r="G8" s="2">
        <v>0</v>
      </c>
    </row>
    <row r="9" spans="1:7" ht="21">
      <c r="A9" s="6">
        <v>5</v>
      </c>
      <c r="B9" s="4" t="s">
        <v>3</v>
      </c>
      <c r="C9" s="1">
        <v>0</v>
      </c>
      <c r="D9" s="1"/>
      <c r="E9" s="1">
        <v>0</v>
      </c>
      <c r="F9" s="1">
        <v>0</v>
      </c>
      <c r="G9" s="2">
        <v>0</v>
      </c>
    </row>
    <row r="10" spans="1:7" ht="21">
      <c r="A10" s="6">
        <v>6</v>
      </c>
      <c r="B10" s="4" t="s">
        <v>4</v>
      </c>
      <c r="C10" s="1">
        <v>0</v>
      </c>
      <c r="D10" s="1"/>
      <c r="E10" s="1">
        <v>0</v>
      </c>
      <c r="F10" s="1">
        <v>0</v>
      </c>
      <c r="G10" s="2">
        <v>0</v>
      </c>
    </row>
    <row r="11" spans="1:7" ht="21">
      <c r="A11" s="6">
        <v>7</v>
      </c>
      <c r="B11" s="4" t="s">
        <v>5</v>
      </c>
      <c r="C11" s="1">
        <v>0</v>
      </c>
      <c r="D11" s="1"/>
      <c r="E11" s="1">
        <v>0</v>
      </c>
      <c r="F11" s="1">
        <v>0</v>
      </c>
      <c r="G11" s="2">
        <v>0</v>
      </c>
    </row>
    <row r="12" spans="1:7" ht="21">
      <c r="A12" s="6">
        <v>8</v>
      </c>
      <c r="B12" s="4" t="s">
        <v>6</v>
      </c>
      <c r="C12" s="1">
        <v>0</v>
      </c>
      <c r="D12" s="1"/>
      <c r="E12" s="1">
        <v>0</v>
      </c>
      <c r="F12" s="1">
        <v>0</v>
      </c>
      <c r="G12" s="2">
        <v>0</v>
      </c>
    </row>
    <row r="13" spans="1:7" ht="21">
      <c r="A13" s="6">
        <v>9</v>
      </c>
      <c r="B13" s="4" t="s">
        <v>7</v>
      </c>
      <c r="C13" s="1">
        <v>0</v>
      </c>
      <c r="D13" s="1"/>
      <c r="E13" s="1">
        <v>0</v>
      </c>
      <c r="F13" s="1">
        <v>0</v>
      </c>
      <c r="G13" s="2">
        <v>0</v>
      </c>
    </row>
    <row r="14" spans="1:7" ht="21">
      <c r="A14" s="6">
        <v>10</v>
      </c>
      <c r="B14" s="4" t="s">
        <v>8</v>
      </c>
      <c r="C14" s="1">
        <v>0</v>
      </c>
      <c r="D14" s="1"/>
      <c r="E14" s="1">
        <v>0</v>
      </c>
      <c r="F14" s="1">
        <v>0</v>
      </c>
      <c r="G14" s="2">
        <v>0</v>
      </c>
    </row>
    <row r="15" spans="1:7" ht="21">
      <c r="A15" s="6">
        <v>11</v>
      </c>
      <c r="B15" s="4" t="s">
        <v>14</v>
      </c>
      <c r="C15" s="1">
        <v>0</v>
      </c>
      <c r="D15" s="1"/>
      <c r="E15" s="1">
        <v>0</v>
      </c>
      <c r="F15" s="1">
        <v>0</v>
      </c>
      <c r="G15" s="2">
        <v>0</v>
      </c>
    </row>
    <row r="16" spans="1:7" ht="21">
      <c r="A16" s="6">
        <v>12</v>
      </c>
      <c r="B16" s="4" t="s">
        <v>15</v>
      </c>
      <c r="C16" s="1">
        <v>0</v>
      </c>
      <c r="D16" s="1"/>
      <c r="E16" s="1">
        <v>0</v>
      </c>
      <c r="F16" s="1">
        <v>0</v>
      </c>
      <c r="G16" s="2">
        <v>0</v>
      </c>
    </row>
    <row r="17" spans="1:7" ht="21">
      <c r="A17" s="6">
        <v>13</v>
      </c>
      <c r="B17" s="4" t="s">
        <v>16</v>
      </c>
      <c r="C17" s="1">
        <v>0</v>
      </c>
      <c r="D17" s="1"/>
      <c r="E17" s="1">
        <v>0</v>
      </c>
      <c r="F17" s="1">
        <v>0</v>
      </c>
      <c r="G17" s="2">
        <v>0</v>
      </c>
    </row>
    <row r="18" spans="1:7" ht="21">
      <c r="A18" s="6">
        <v>14</v>
      </c>
      <c r="B18" s="4" t="s">
        <v>17</v>
      </c>
      <c r="C18" s="1">
        <v>0</v>
      </c>
      <c r="D18" s="1"/>
      <c r="E18" s="1">
        <v>0</v>
      </c>
      <c r="F18" s="1">
        <v>0</v>
      </c>
      <c r="G18" s="2">
        <v>0</v>
      </c>
    </row>
    <row r="19" spans="1:7" ht="21">
      <c r="A19" s="6">
        <v>15</v>
      </c>
      <c r="B19" s="4" t="s">
        <v>18</v>
      </c>
      <c r="C19" s="1">
        <v>0</v>
      </c>
      <c r="D19" s="1"/>
      <c r="E19" s="1">
        <v>0</v>
      </c>
      <c r="F19" s="1">
        <v>0</v>
      </c>
      <c r="G19" s="2">
        <v>0</v>
      </c>
    </row>
    <row r="20" spans="1:7" ht="21">
      <c r="A20" s="6">
        <v>16</v>
      </c>
      <c r="B20" s="4" t="s">
        <v>9</v>
      </c>
      <c r="C20" s="1">
        <v>0</v>
      </c>
      <c r="D20" s="1"/>
      <c r="E20" s="1">
        <v>0</v>
      </c>
      <c r="F20" s="1">
        <v>0</v>
      </c>
      <c r="G20" s="2">
        <v>0</v>
      </c>
    </row>
    <row r="21" spans="1:7" ht="21">
      <c r="A21" s="6">
        <v>17</v>
      </c>
      <c r="B21" s="4" t="s">
        <v>19</v>
      </c>
      <c r="C21" s="1">
        <v>600</v>
      </c>
      <c r="D21" s="1">
        <v>1614</v>
      </c>
      <c r="E21" s="1">
        <f>D21+C21</f>
        <v>2214</v>
      </c>
      <c r="F21" s="1">
        <v>3047</v>
      </c>
      <c r="G21" s="2">
        <f>F21*1000/D21</f>
        <v>1887.8562577447335</v>
      </c>
    </row>
    <row r="22" spans="1:7" ht="21">
      <c r="A22" s="6">
        <v>18</v>
      </c>
      <c r="B22" s="4" t="s">
        <v>10</v>
      </c>
      <c r="C22" s="1">
        <v>89</v>
      </c>
      <c r="D22" s="1">
        <v>146</v>
      </c>
      <c r="E22" s="1">
        <f aca="true" t="shared" si="0" ref="E22:E30">D22+C22</f>
        <v>235</v>
      </c>
      <c r="F22" s="1">
        <v>768</v>
      </c>
      <c r="G22" s="2">
        <f>F22*1000/D22</f>
        <v>5260.273972602739</v>
      </c>
    </row>
    <row r="23" spans="1:7" ht="21">
      <c r="A23" s="6">
        <v>19</v>
      </c>
      <c r="B23" s="4" t="s">
        <v>20</v>
      </c>
      <c r="C23" s="1">
        <v>0</v>
      </c>
      <c r="D23" s="1">
        <v>0</v>
      </c>
      <c r="E23" s="1">
        <f t="shared" si="0"/>
        <v>0</v>
      </c>
      <c r="F23" s="1">
        <v>0</v>
      </c>
      <c r="G23" s="2">
        <v>0</v>
      </c>
    </row>
    <row r="24" spans="1:7" ht="21">
      <c r="A24" s="6">
        <v>20</v>
      </c>
      <c r="B24" s="4" t="s">
        <v>21</v>
      </c>
      <c r="C24" s="1">
        <v>0</v>
      </c>
      <c r="D24" s="1">
        <v>0</v>
      </c>
      <c r="E24" s="1">
        <f t="shared" si="0"/>
        <v>0</v>
      </c>
      <c r="F24" s="1">
        <v>0</v>
      </c>
      <c r="G24" s="2">
        <v>0</v>
      </c>
    </row>
    <row r="25" spans="1:7" ht="21">
      <c r="A25" s="6">
        <v>21</v>
      </c>
      <c r="B25" s="4" t="s">
        <v>22</v>
      </c>
      <c r="C25" s="1">
        <v>0</v>
      </c>
      <c r="D25" s="1">
        <v>0</v>
      </c>
      <c r="E25" s="1">
        <f t="shared" si="0"/>
        <v>0</v>
      </c>
      <c r="F25" s="1">
        <v>0</v>
      </c>
      <c r="G25" s="2">
        <v>0</v>
      </c>
    </row>
    <row r="26" spans="1:7" ht="21">
      <c r="A26" s="6">
        <v>22</v>
      </c>
      <c r="B26" s="4" t="s">
        <v>23</v>
      </c>
      <c r="C26" s="1">
        <v>4</v>
      </c>
      <c r="D26" s="1">
        <v>0</v>
      </c>
      <c r="E26" s="1">
        <f t="shared" si="0"/>
        <v>4</v>
      </c>
      <c r="F26" s="1">
        <v>0</v>
      </c>
      <c r="G26" s="2">
        <v>0</v>
      </c>
    </row>
    <row r="27" spans="1:7" ht="21">
      <c r="A27" s="6">
        <v>23</v>
      </c>
      <c r="B27" s="4" t="s">
        <v>24</v>
      </c>
      <c r="C27" s="1">
        <v>0</v>
      </c>
      <c r="D27" s="1">
        <v>0</v>
      </c>
      <c r="E27" s="1">
        <f t="shared" si="0"/>
        <v>0</v>
      </c>
      <c r="F27" s="1">
        <v>0</v>
      </c>
      <c r="G27" s="2">
        <v>0</v>
      </c>
    </row>
    <row r="28" spans="1:7" ht="21">
      <c r="A28" s="6">
        <v>24</v>
      </c>
      <c r="B28" s="4" t="s">
        <v>26</v>
      </c>
      <c r="C28" s="1">
        <v>1</v>
      </c>
      <c r="D28" s="1">
        <v>1</v>
      </c>
      <c r="E28" s="1">
        <f t="shared" si="0"/>
        <v>2</v>
      </c>
      <c r="F28" s="1">
        <v>2.2</v>
      </c>
      <c r="G28" s="2">
        <f>F28*1000/D28</f>
        <v>2200</v>
      </c>
    </row>
    <row r="29" spans="1:7" ht="21">
      <c r="A29" s="6">
        <v>25</v>
      </c>
      <c r="B29" s="4" t="s">
        <v>11</v>
      </c>
      <c r="C29" s="1">
        <v>0.7</v>
      </c>
      <c r="D29" s="1">
        <v>14.195</v>
      </c>
      <c r="E29" s="1">
        <v>14.895</v>
      </c>
      <c r="F29" s="1">
        <v>0.015</v>
      </c>
      <c r="G29" s="2">
        <f>F29*1000/D29</f>
        <v>1.056710109193378</v>
      </c>
    </row>
    <row r="30" spans="1:7" ht="21">
      <c r="A30" s="6">
        <v>26</v>
      </c>
      <c r="B30" s="4" t="s">
        <v>25</v>
      </c>
      <c r="C30" s="1">
        <v>0</v>
      </c>
      <c r="D30" s="1">
        <v>82.5</v>
      </c>
      <c r="E30" s="1">
        <f t="shared" si="0"/>
        <v>82.5</v>
      </c>
      <c r="F30" s="1">
        <v>1200</v>
      </c>
      <c r="G30" s="2">
        <f>F30*1000/D30</f>
        <v>14545.454545454546</v>
      </c>
    </row>
    <row r="31" spans="1:7" ht="21">
      <c r="A31" s="5"/>
      <c r="B31" s="9" t="s">
        <v>31</v>
      </c>
      <c r="C31" s="1">
        <f>SUM(C5:C30)</f>
        <v>694.7</v>
      </c>
      <c r="D31" s="1">
        <f>SUM(D5:D30)</f>
        <v>1857.695</v>
      </c>
      <c r="E31" s="1">
        <f>SUM(E5:E30)</f>
        <v>2552.395</v>
      </c>
      <c r="F31" s="1">
        <f>SUM(F5:F30)</f>
        <v>5017.215</v>
      </c>
      <c r="G31" s="5"/>
    </row>
  </sheetData>
  <sheetProtection/>
  <mergeCells count="6">
    <mergeCell ref="A3:A4"/>
    <mergeCell ref="B3:B4"/>
    <mergeCell ref="C3:E3"/>
    <mergeCell ref="F3:F4"/>
    <mergeCell ref="G3:G4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31"/>
  <sheetViews>
    <sheetView rightToLeft="1" zoomScalePageLayoutView="0" workbookViewId="0" topLeftCell="A1">
      <selection activeCell="A1" sqref="A1:G1"/>
    </sheetView>
  </sheetViews>
  <sheetFormatPr defaultColWidth="9.140625" defaultRowHeight="15"/>
  <cols>
    <col min="1" max="1" width="7.7109375" style="0" customWidth="1"/>
    <col min="2" max="2" width="17.28125" style="0" customWidth="1"/>
    <col min="7" max="7" width="20.28125" style="0" customWidth="1"/>
  </cols>
  <sheetData>
    <row r="1" spans="1:7" ht="30.75" customHeight="1">
      <c r="A1" s="151" t="s">
        <v>239</v>
      </c>
      <c r="B1" s="151"/>
      <c r="C1" s="151"/>
      <c r="D1" s="151"/>
      <c r="E1" s="151"/>
      <c r="F1" s="151"/>
      <c r="G1" s="151"/>
    </row>
    <row r="3" spans="1:7" ht="21">
      <c r="A3" s="146" t="s">
        <v>27</v>
      </c>
      <c r="B3" s="147" t="s">
        <v>28</v>
      </c>
      <c r="C3" s="147" t="s">
        <v>29</v>
      </c>
      <c r="D3" s="147"/>
      <c r="E3" s="147"/>
      <c r="F3" s="148" t="s">
        <v>32</v>
      </c>
      <c r="G3" s="149" t="s">
        <v>33</v>
      </c>
    </row>
    <row r="4" spans="1:7" ht="21">
      <c r="A4" s="146"/>
      <c r="B4" s="147"/>
      <c r="C4" s="1" t="s">
        <v>0</v>
      </c>
      <c r="D4" s="1" t="s">
        <v>30</v>
      </c>
      <c r="E4" s="1" t="s">
        <v>31</v>
      </c>
      <c r="F4" s="147"/>
      <c r="G4" s="150"/>
    </row>
    <row r="5" spans="1:7" ht="21">
      <c r="A5" s="7">
        <v>1</v>
      </c>
      <c r="B5" s="7" t="s">
        <v>1</v>
      </c>
      <c r="C5" s="1">
        <v>8</v>
      </c>
      <c r="D5" s="1">
        <v>45</v>
      </c>
      <c r="E5" s="1">
        <f>D5+C5</f>
        <v>53</v>
      </c>
      <c r="F5" s="1">
        <v>342</v>
      </c>
      <c r="G5" s="2">
        <f>F5*1000/D5</f>
        <v>7600</v>
      </c>
    </row>
    <row r="6" spans="1:7" ht="21">
      <c r="A6" s="7">
        <v>2</v>
      </c>
      <c r="B6" s="4" t="s">
        <v>12</v>
      </c>
      <c r="C6" s="3">
        <v>0</v>
      </c>
      <c r="D6" s="1">
        <v>0</v>
      </c>
      <c r="E6" s="1">
        <f aca="true" t="shared" si="0" ref="E6:E30">D6+C6</f>
        <v>0</v>
      </c>
      <c r="F6" s="1">
        <v>0</v>
      </c>
      <c r="G6" s="2">
        <v>0</v>
      </c>
    </row>
    <row r="7" spans="1:7" ht="21">
      <c r="A7" s="7">
        <v>3</v>
      </c>
      <c r="B7" s="4" t="s">
        <v>13</v>
      </c>
      <c r="C7" s="1">
        <v>6</v>
      </c>
      <c r="D7" s="1">
        <v>35</v>
      </c>
      <c r="E7" s="1">
        <f t="shared" si="0"/>
        <v>41</v>
      </c>
      <c r="F7" s="1">
        <v>350</v>
      </c>
      <c r="G7" s="2">
        <f aca="true" t="shared" si="1" ref="G7:G30">F7*1000/D7</f>
        <v>10000</v>
      </c>
    </row>
    <row r="8" spans="1:7" ht="21">
      <c r="A8" s="7">
        <v>4</v>
      </c>
      <c r="B8" s="4" t="s">
        <v>2</v>
      </c>
      <c r="C8" s="1">
        <v>30.3</v>
      </c>
      <c r="D8" s="1">
        <v>39</v>
      </c>
      <c r="E8" s="1">
        <f t="shared" si="0"/>
        <v>69.3</v>
      </c>
      <c r="F8" s="1">
        <v>285</v>
      </c>
      <c r="G8" s="2">
        <f t="shared" si="1"/>
        <v>7307.692307692308</v>
      </c>
    </row>
    <row r="9" spans="1:7" ht="21">
      <c r="A9" s="7">
        <v>5</v>
      </c>
      <c r="B9" s="4" t="s">
        <v>3</v>
      </c>
      <c r="C9" s="1">
        <v>20</v>
      </c>
      <c r="D9" s="1">
        <v>58</v>
      </c>
      <c r="E9" s="1">
        <f t="shared" si="0"/>
        <v>78</v>
      </c>
      <c r="F9" s="1">
        <v>542</v>
      </c>
      <c r="G9" s="2">
        <f t="shared" si="1"/>
        <v>9344.827586206897</v>
      </c>
    </row>
    <row r="10" spans="1:7" ht="21">
      <c r="A10" s="7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7">
        <v>7</v>
      </c>
      <c r="B11" s="4" t="s">
        <v>5</v>
      </c>
      <c r="C11" s="1">
        <v>24</v>
      </c>
      <c r="D11" s="1">
        <v>332</v>
      </c>
      <c r="E11" s="1">
        <f t="shared" si="0"/>
        <v>356</v>
      </c>
      <c r="F11" s="1">
        <v>664</v>
      </c>
      <c r="G11" s="2">
        <f t="shared" si="1"/>
        <v>2000</v>
      </c>
    </row>
    <row r="12" spans="1:7" ht="21">
      <c r="A12" s="7">
        <v>8</v>
      </c>
      <c r="B12" s="4" t="s">
        <v>6</v>
      </c>
      <c r="C12" s="1">
        <v>0</v>
      </c>
      <c r="D12" s="1">
        <v>0</v>
      </c>
      <c r="E12" s="1">
        <f t="shared" si="0"/>
        <v>0</v>
      </c>
      <c r="F12" s="1">
        <v>0</v>
      </c>
      <c r="G12" s="2">
        <v>0</v>
      </c>
    </row>
    <row r="13" spans="1:7" ht="21">
      <c r="A13" s="7">
        <v>9</v>
      </c>
      <c r="B13" s="4" t="s">
        <v>7</v>
      </c>
      <c r="C13" s="1">
        <v>36</v>
      </c>
      <c r="D13" s="1">
        <v>154</v>
      </c>
      <c r="E13" s="1">
        <f t="shared" si="0"/>
        <v>190</v>
      </c>
      <c r="F13" s="1">
        <v>308</v>
      </c>
      <c r="G13" s="2">
        <f t="shared" si="1"/>
        <v>2000</v>
      </c>
    </row>
    <row r="14" spans="1:7" ht="21">
      <c r="A14" s="7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7">
        <v>11</v>
      </c>
      <c r="B15" s="4" t="s">
        <v>14</v>
      </c>
      <c r="C15" s="1">
        <v>21</v>
      </c>
      <c r="D15" s="1">
        <v>20</v>
      </c>
      <c r="E15" s="1">
        <f t="shared" si="0"/>
        <v>41</v>
      </c>
      <c r="F15" s="1">
        <v>260</v>
      </c>
      <c r="G15" s="2">
        <f t="shared" si="1"/>
        <v>13000</v>
      </c>
    </row>
    <row r="16" spans="1:7" ht="21">
      <c r="A16" s="7">
        <v>12</v>
      </c>
      <c r="B16" s="4" t="s">
        <v>15</v>
      </c>
      <c r="C16" s="1">
        <v>44.5</v>
      </c>
      <c r="D16" s="1">
        <v>140</v>
      </c>
      <c r="E16" s="1">
        <f t="shared" si="0"/>
        <v>184.5</v>
      </c>
      <c r="F16" s="1">
        <v>1400</v>
      </c>
      <c r="G16" s="2">
        <f t="shared" si="1"/>
        <v>10000</v>
      </c>
    </row>
    <row r="17" spans="1:7" ht="21">
      <c r="A17" s="7">
        <v>13</v>
      </c>
      <c r="B17" s="4" t="s">
        <v>16</v>
      </c>
      <c r="C17" s="1">
        <v>34</v>
      </c>
      <c r="D17" s="1">
        <v>98</v>
      </c>
      <c r="E17" s="1">
        <f t="shared" si="0"/>
        <v>132</v>
      </c>
      <c r="F17" s="1">
        <v>1078</v>
      </c>
      <c r="G17" s="2">
        <f t="shared" si="1"/>
        <v>11000</v>
      </c>
    </row>
    <row r="18" spans="1:7" ht="21">
      <c r="A18" s="7">
        <v>14</v>
      </c>
      <c r="B18" s="4" t="s">
        <v>17</v>
      </c>
      <c r="C18" s="1">
        <v>15.5</v>
      </c>
      <c r="D18" s="1">
        <v>40</v>
      </c>
      <c r="E18" s="1">
        <f t="shared" si="0"/>
        <v>55.5</v>
      </c>
      <c r="F18" s="1">
        <v>360</v>
      </c>
      <c r="G18" s="2">
        <f t="shared" si="1"/>
        <v>9000</v>
      </c>
    </row>
    <row r="19" spans="1:7" ht="21">
      <c r="A19" s="7">
        <v>15</v>
      </c>
      <c r="B19" s="4" t="s">
        <v>18</v>
      </c>
      <c r="C19" s="1">
        <v>4</v>
      </c>
      <c r="D19" s="1">
        <v>69</v>
      </c>
      <c r="E19" s="1">
        <f t="shared" si="0"/>
        <v>73</v>
      </c>
      <c r="F19" s="1">
        <v>448.5</v>
      </c>
      <c r="G19" s="2">
        <f t="shared" si="1"/>
        <v>6500</v>
      </c>
    </row>
    <row r="20" spans="1:7" ht="21">
      <c r="A20" s="7">
        <v>16</v>
      </c>
      <c r="B20" s="4" t="s">
        <v>9</v>
      </c>
      <c r="C20" s="1">
        <v>1</v>
      </c>
      <c r="D20" s="1">
        <v>7</v>
      </c>
      <c r="E20" s="1">
        <f t="shared" si="0"/>
        <v>8</v>
      </c>
      <c r="F20" s="1">
        <v>10.5</v>
      </c>
      <c r="G20" s="2">
        <f t="shared" si="1"/>
        <v>1500</v>
      </c>
    </row>
    <row r="21" spans="1:7" ht="21">
      <c r="A21" s="7">
        <v>17</v>
      </c>
      <c r="B21" s="4" t="s">
        <v>19</v>
      </c>
      <c r="C21" s="1">
        <v>212</v>
      </c>
      <c r="D21" s="1">
        <v>350</v>
      </c>
      <c r="E21" s="1">
        <f t="shared" si="0"/>
        <v>562</v>
      </c>
      <c r="F21" s="1">
        <v>630</v>
      </c>
      <c r="G21" s="2">
        <f t="shared" si="1"/>
        <v>1800</v>
      </c>
    </row>
    <row r="22" spans="1:7" ht="21">
      <c r="A22" s="7">
        <v>18</v>
      </c>
      <c r="B22" s="4" t="s">
        <v>10</v>
      </c>
      <c r="C22" s="1">
        <v>331</v>
      </c>
      <c r="D22" s="1">
        <v>345</v>
      </c>
      <c r="E22" s="1">
        <f t="shared" si="0"/>
        <v>676</v>
      </c>
      <c r="F22" s="1">
        <v>3900</v>
      </c>
      <c r="G22" s="2">
        <f t="shared" si="1"/>
        <v>11304.347826086956</v>
      </c>
    </row>
    <row r="23" spans="1:7" ht="21">
      <c r="A23" s="7">
        <v>19</v>
      </c>
      <c r="B23" s="4" t="s">
        <v>20</v>
      </c>
      <c r="C23" s="1">
        <v>0</v>
      </c>
      <c r="D23" s="1">
        <v>0</v>
      </c>
      <c r="E23" s="1">
        <f t="shared" si="0"/>
        <v>0</v>
      </c>
      <c r="F23" s="1">
        <v>0</v>
      </c>
      <c r="G23" s="2">
        <v>0</v>
      </c>
    </row>
    <row r="24" spans="1:7" ht="21">
      <c r="A24" s="7">
        <v>20</v>
      </c>
      <c r="B24" s="4" t="s">
        <v>21</v>
      </c>
      <c r="C24" s="1">
        <v>0.5</v>
      </c>
      <c r="D24" s="1">
        <v>11</v>
      </c>
      <c r="E24" s="1">
        <f t="shared" si="0"/>
        <v>11.5</v>
      </c>
      <c r="F24" s="1">
        <v>12.1</v>
      </c>
      <c r="G24" s="2">
        <f t="shared" si="1"/>
        <v>1100</v>
      </c>
    </row>
    <row r="25" spans="1:7" ht="21">
      <c r="A25" s="7">
        <v>21</v>
      </c>
      <c r="B25" s="4" t="s">
        <v>22</v>
      </c>
      <c r="C25" s="1">
        <v>128</v>
      </c>
      <c r="D25" s="1">
        <v>92</v>
      </c>
      <c r="E25" s="1">
        <f t="shared" si="0"/>
        <v>220</v>
      </c>
      <c r="F25" s="1">
        <v>109.3</v>
      </c>
      <c r="G25" s="2">
        <f t="shared" si="1"/>
        <v>1188.0434782608695</v>
      </c>
    </row>
    <row r="26" spans="1:7" ht="21">
      <c r="A26" s="7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7">
        <v>23</v>
      </c>
      <c r="B27" s="4" t="s">
        <v>24</v>
      </c>
      <c r="C27" s="1">
        <v>103</v>
      </c>
      <c r="D27" s="1">
        <v>215</v>
      </c>
      <c r="E27" s="1">
        <f t="shared" si="0"/>
        <v>318</v>
      </c>
      <c r="F27" s="1">
        <v>1130</v>
      </c>
      <c r="G27" s="2">
        <f t="shared" si="1"/>
        <v>5255.813953488372</v>
      </c>
    </row>
    <row r="28" spans="1:7" ht="21">
      <c r="A28" s="7">
        <v>24</v>
      </c>
      <c r="B28" s="4" t="s">
        <v>26</v>
      </c>
      <c r="C28" s="1">
        <v>2.5</v>
      </c>
      <c r="D28" s="1">
        <v>8.5</v>
      </c>
      <c r="E28" s="1">
        <f t="shared" si="0"/>
        <v>11</v>
      </c>
      <c r="F28" s="1">
        <v>9.2</v>
      </c>
      <c r="G28" s="2">
        <f t="shared" si="1"/>
        <v>1082.3529411764705</v>
      </c>
    </row>
    <row r="29" spans="1:7" ht="21">
      <c r="A29" s="7">
        <v>25</v>
      </c>
      <c r="B29" s="4" t="s">
        <v>11</v>
      </c>
      <c r="C29" s="1">
        <v>0</v>
      </c>
      <c r="D29" s="1">
        <v>20.6</v>
      </c>
      <c r="E29" s="1">
        <f t="shared" si="0"/>
        <v>20.6</v>
      </c>
      <c r="F29" s="1">
        <v>0.11</v>
      </c>
      <c r="G29" s="2">
        <f t="shared" si="1"/>
        <v>5.339805825242718</v>
      </c>
    </row>
    <row r="30" spans="1:7" ht="21">
      <c r="A30" s="7">
        <v>26</v>
      </c>
      <c r="B30" s="4" t="s">
        <v>25</v>
      </c>
      <c r="C30" s="1">
        <v>0</v>
      </c>
      <c r="D30" s="1">
        <v>7</v>
      </c>
      <c r="E30" s="1">
        <f t="shared" si="0"/>
        <v>7</v>
      </c>
      <c r="F30" s="1">
        <v>14</v>
      </c>
      <c r="G30" s="2">
        <f t="shared" si="1"/>
        <v>2000</v>
      </c>
    </row>
    <row r="31" spans="1:7" ht="21">
      <c r="A31" s="5"/>
      <c r="B31" s="9" t="s">
        <v>31</v>
      </c>
      <c r="C31" s="1">
        <f>SUM(C5:C30)</f>
        <v>1021.3</v>
      </c>
      <c r="D31" s="1">
        <f>SUM(D5:D30)</f>
        <v>2086.1</v>
      </c>
      <c r="E31" s="1">
        <f>SUM(E5:E30)</f>
        <v>3107.4</v>
      </c>
      <c r="F31" s="1">
        <f>SUM(F5:F30)</f>
        <v>11852.710000000001</v>
      </c>
      <c r="G31" s="5"/>
    </row>
  </sheetData>
  <sheetProtection/>
  <mergeCells count="6">
    <mergeCell ref="A3:A4"/>
    <mergeCell ref="B3:B4"/>
    <mergeCell ref="C3:E3"/>
    <mergeCell ref="F3:F4"/>
    <mergeCell ref="G3:G4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31"/>
  <sheetViews>
    <sheetView rightToLeft="1" zoomScalePageLayoutView="0" workbookViewId="0" topLeftCell="A1">
      <selection activeCell="A1" sqref="A1:G1"/>
    </sheetView>
  </sheetViews>
  <sheetFormatPr defaultColWidth="9.140625" defaultRowHeight="15"/>
  <cols>
    <col min="1" max="1" width="7.7109375" style="0" customWidth="1"/>
    <col min="2" max="2" width="16.7109375" style="0" customWidth="1"/>
    <col min="7" max="7" width="20.28125" style="0" customWidth="1"/>
  </cols>
  <sheetData>
    <row r="1" spans="1:7" ht="29.25" customHeight="1">
      <c r="A1" s="154" t="s">
        <v>236</v>
      </c>
      <c r="B1" s="154"/>
      <c r="C1" s="154"/>
      <c r="D1" s="154"/>
      <c r="E1" s="154"/>
      <c r="F1" s="154"/>
      <c r="G1" s="154"/>
    </row>
    <row r="3" spans="1:7" ht="21">
      <c r="A3" s="146" t="s">
        <v>27</v>
      </c>
      <c r="B3" s="147" t="s">
        <v>28</v>
      </c>
      <c r="C3" s="147" t="s">
        <v>29</v>
      </c>
      <c r="D3" s="147"/>
      <c r="E3" s="147"/>
      <c r="F3" s="148" t="s">
        <v>32</v>
      </c>
      <c r="G3" s="149" t="s">
        <v>33</v>
      </c>
    </row>
    <row r="4" spans="1:7" ht="21">
      <c r="A4" s="146"/>
      <c r="B4" s="147"/>
      <c r="C4" s="1" t="s">
        <v>0</v>
      </c>
      <c r="D4" s="1" t="s">
        <v>30</v>
      </c>
      <c r="E4" s="1" t="s">
        <v>31</v>
      </c>
      <c r="F4" s="147"/>
      <c r="G4" s="150"/>
    </row>
    <row r="5" spans="1:7" ht="21">
      <c r="A5" s="7">
        <v>1</v>
      </c>
      <c r="B5" s="7" t="s">
        <v>1</v>
      </c>
      <c r="C5" s="1">
        <f>اصفهان!C5+'آران و بیدگل'!C5+اردستان!C5+برخوار!C5+'شاهین شهر'!C5+'تیران و کرون'!C5+چادگان!C5+'خمینی شهر'!C5+خوانسار!C5+سمیرم!C5+دهاقان!C5+شهرضا!C5+فریدن!C5+فلاورجان!C5+فریدونشهر!C5+کاشان!C5+گلپایگان!C5+لنجان!C5+مبارکه!C5+نائین!C5+'خور و بیابانک'!C5+نجفآباد!C5+نطنز!C5+'بوئین ومیاندشت'!C5</f>
        <v>2328.5</v>
      </c>
      <c r="D5" s="1">
        <f>اصفهان!D5+'آران و بیدگل'!D5+اردستان!D5+برخوار!D5+'شاهین شهر'!D5+'تیران و کرون'!D5+چادگان!D5+'خمینی شهر'!D5+خوانسار!D5+سمیرم!D5+دهاقان!D5+شهرضا!D5+فریدن!D5+فلاورجان!D5+فریدونشهر!D5+کاشان!D5+گلپایگان!D5+لنجان!D5+مبارکه!D5+نائین!D5+'خور و بیابانک'!D5+نجفآباد!D5+نطنز!D5+'بوئین ومیاندشت'!D5</f>
        <v>21434</v>
      </c>
      <c r="E5" s="1">
        <f>اصفهان!E5+'آران و بیدگل'!E5+اردستان!E5+برخوار!E5+'شاهین شهر'!E5+'تیران و کرون'!E5+چادگان!E5+'خمینی شهر'!E5+خوانسار!E5+سمیرم!E5+دهاقان!E5+شهرضا!E5+فریدن!E5+فلاورجان!E5+فریدونشهر!E5+کاشان!E5+گلپایگان!E5+لنجان!E5+مبارکه!E5+نائین!E5+'خور و بیابانک'!E5+نجفآباد!E5+نطنز!E5+'بوئین ومیاندشت'!E5</f>
        <v>23762.5</v>
      </c>
      <c r="F5" s="1">
        <f>اصفهان!F5+'آران و بیدگل'!F5+اردستان!F5+برخوار!F5+'شاهین شهر'!F5+'تیران و کرون'!F5+چادگان!F5+'خمینی شهر'!F5+خوانسار!F5+سمیرم!F5+دهاقان!F5+شهرضا!F5+فریدن!F5+فلاورجان!F5+فریدونشهر!F5+کاشان!F5+گلپایگان!F5+لنجان!F5+مبارکه!F5+نائین!F5+'خور و بیابانک'!F5+نجفآباد!F5+نطنز!F5+'بوئین ومیاندشت'!F5</f>
        <v>276517.7</v>
      </c>
      <c r="G5" s="2">
        <f>F5*1000/D5</f>
        <v>12900.891107586078</v>
      </c>
    </row>
    <row r="6" spans="1:7" ht="21">
      <c r="A6" s="7">
        <v>2</v>
      </c>
      <c r="B6" s="4" t="s">
        <v>12</v>
      </c>
      <c r="C6" s="1">
        <f>اصفهان!C6+'آران و بیدگل'!C6+اردستان!C6+برخوار!C6+'شاهین شهر'!C6+'تیران و کرون'!C6+چادگان!C6+'خمینی شهر'!C6+خوانسار!C6+سمیرم!C6+دهاقان!C6+شهرضا!C6+فریدن!C6+فلاورجان!C6+فریدونشهر!C6+کاشان!C6+گلپایگان!C6+لنجان!C6+مبارکه!C6+نائین!C6+'خور و بیابانک'!C6+نجفآباد!C6+نطنز!C6+'بوئین ومیاندشت'!C6</f>
        <v>1</v>
      </c>
      <c r="D6" s="1">
        <f>اصفهان!D6+'آران و بیدگل'!D6+اردستان!D6+برخوار!D6+'شاهین شهر'!D6+'تیران و کرون'!D6+چادگان!D6+'خمینی شهر'!D6+خوانسار!D6+سمیرم!D6+دهاقان!D6+شهرضا!D6+فریدن!D6+فلاورجان!D6+فریدونشهر!D6+کاشان!D6+گلپایگان!D6+لنجان!D6+مبارکه!D6+نائین!D6+'خور و بیابانک'!D6+نجفآباد!D6+نطنز!D6+'بوئین ومیاندشت'!D6</f>
        <v>160.7</v>
      </c>
      <c r="E6" s="1">
        <f>اصفهان!E6+'آران و بیدگل'!E6+اردستان!E6+برخوار!E6+'شاهین شهر'!E6+'تیران و کرون'!E6+چادگان!E6+'خمینی شهر'!E6+خوانسار!E6+سمیرم!E6+دهاقان!E6+شهرضا!E6+فریدن!E6+فلاورجان!E6+فریدونشهر!E6+کاشان!E6+گلپایگان!E6+لنجان!E6+مبارکه!E6+نائین!E6+'خور و بیابانک'!E6+نجفآباد!E6+نطنز!E6+'بوئین ومیاندشت'!E6</f>
        <v>161.7</v>
      </c>
      <c r="F6" s="1">
        <f>اصفهان!F6+'آران و بیدگل'!F6+اردستان!F6+برخوار!F6+'شاهین شهر'!F6+'تیران و کرون'!F6+چادگان!F6+'خمینی شهر'!F6+خوانسار!F6+سمیرم!F6+دهاقان!F6+شهرضا!F6+فریدن!F6+فلاورجان!F6+فریدونشهر!F6+کاشان!F6+گلپایگان!F6+لنجان!F6+مبارکه!F6+نائین!F6+'خور و بیابانک'!F6+نجفآباد!F6+نطنز!F6+'بوئین ومیاندشت'!F6</f>
        <v>3115</v>
      </c>
      <c r="G6" s="2">
        <f aca="true" t="shared" si="0" ref="G6:G31">F6*1000/D6</f>
        <v>19383.945239576853</v>
      </c>
    </row>
    <row r="7" spans="1:7" ht="21">
      <c r="A7" s="7">
        <v>3</v>
      </c>
      <c r="B7" s="4" t="s">
        <v>13</v>
      </c>
      <c r="C7" s="1">
        <f>اصفهان!C7+'آران و بیدگل'!C7+اردستان!C7+برخوار!C7+'شاهین شهر'!C7+'تیران و کرون'!C7+چادگان!C7+'خمینی شهر'!C7+خوانسار!C7+سمیرم!C7+دهاقان!C7+شهرضا!C7+فریدن!C7+فلاورجان!C7+فریدونشهر!C7+کاشان!C7+گلپایگان!C7+لنجان!C7+مبارکه!C7+نائین!C7+'خور و بیابانک'!C7+نجفآباد!C7+نطنز!C7+'بوئین ومیاندشت'!C7</f>
        <v>62.2</v>
      </c>
      <c r="D7" s="1">
        <f>اصفهان!D7+'آران و بیدگل'!D7+اردستان!D7+برخوار!D7+'شاهین شهر'!D7+'تیران و کرون'!D7+چادگان!D7+'خمینی شهر'!D7+خوانسار!D7+سمیرم!D7+دهاقان!D7+شهرضا!D7+فریدن!D7+فلاورجان!D7+فریدونشهر!D7+کاشان!D7+گلپایگان!D7+لنجان!D7+مبارکه!D7+نائین!D7+'خور و بیابانک'!D7+نجفآباد!D7+نطنز!D7+'بوئین ومیاندشت'!D7</f>
        <v>890</v>
      </c>
      <c r="E7" s="1">
        <f>اصفهان!E7+'آران و بیدگل'!E7+اردستان!E7+برخوار!E7+'شاهین شهر'!E7+'تیران و کرون'!E7+چادگان!E7+'خمینی شهر'!E7+خوانسار!E7+سمیرم!E7+دهاقان!E7+شهرضا!E7+فریدن!E7+فلاورجان!E7+فریدونشهر!E7+کاشان!E7+گلپایگان!E7+لنجان!E7+مبارکه!E7+نائین!E7+'خور و بیابانک'!E7+نجفآباد!E7+نطنز!E7+'بوئین ومیاندشت'!E7</f>
        <v>952.2</v>
      </c>
      <c r="F7" s="1">
        <f>اصفهان!F7+'آران و بیدگل'!F7+اردستان!F7+برخوار!F7+'شاهین شهر'!F7+'تیران و کرون'!F7+چادگان!F7+'خمینی شهر'!F7+خوانسار!F7+سمیرم!F7+دهاقان!F7+شهرضا!F7+فریدن!F7+فلاورجان!F7+فریدونشهر!F7+کاشان!F7+گلپایگان!F7+لنجان!F7+مبارکه!F7+نائین!F7+'خور و بیابانک'!F7+نجفآباد!F7+نطنز!F7+'بوئین ومیاندشت'!F7</f>
        <v>12985.65</v>
      </c>
      <c r="G7" s="2">
        <f t="shared" si="0"/>
        <v>14590.61797752809</v>
      </c>
    </row>
    <row r="8" spans="1:7" ht="21">
      <c r="A8" s="7">
        <v>4</v>
      </c>
      <c r="B8" s="4" t="s">
        <v>2</v>
      </c>
      <c r="C8" s="1">
        <f>اصفهان!C8+'آران و بیدگل'!C8+اردستان!C8+برخوار!C8+'شاهین شهر'!C8+'تیران و کرون'!C8+چادگان!C8+'خمینی شهر'!C8+خوانسار!C8+سمیرم!C8+دهاقان!C8+شهرضا!C8+فریدن!C8+فلاورجان!C8+فریدونشهر!C8+کاشان!C8+گلپایگان!C8+لنجان!C8+مبارکه!C8+نائین!C8+'خور و بیابانک'!C8+نجفآباد!C8+نطنز!C8+'بوئین ومیاندشت'!C8</f>
        <v>537.3</v>
      </c>
      <c r="D8" s="1">
        <f>اصفهان!D8+'آران و بیدگل'!D8+اردستان!D8+برخوار!D8+'شاهین شهر'!D8+'تیران و کرون'!D8+چادگان!D8+'خمینی شهر'!D8+خوانسار!D8+سمیرم!D8+دهاقان!D8+شهرضا!D8+فریدن!D8+فلاورجان!D8+فریدونشهر!D8+کاشان!D8+گلپایگان!D8+لنجان!D8+مبارکه!D8+نائین!D8+'خور و بیابانک'!D8+نجفآباد!D8+نطنز!D8+'بوئین ومیاندشت'!D8</f>
        <v>1670.5</v>
      </c>
      <c r="E8" s="1">
        <f>اصفهان!E8+'آران و بیدگل'!E8+اردستان!E8+برخوار!E8+'شاهین شهر'!E8+'تیران و کرون'!E8+چادگان!E8+'خمینی شهر'!E8+خوانسار!E8+سمیرم!E8+دهاقان!E8+شهرضا!E8+فریدن!E8+فلاورجان!E8+فریدونشهر!E8+کاشان!E8+گلپایگان!E8+لنجان!E8+مبارکه!E8+نائین!E8+'خور و بیابانک'!E8+نجفآباد!E8+نطنز!E8+'بوئین ومیاندشت'!E8</f>
        <v>2207.8</v>
      </c>
      <c r="F8" s="1">
        <f>اصفهان!F8+'آران و بیدگل'!F8+اردستان!F8+برخوار!F8+'شاهین شهر'!F8+'تیران و کرون'!F8+چادگان!F8+'خمینی شهر'!F8+خوانسار!F8+سمیرم!F8+دهاقان!F8+شهرضا!F8+فریدن!F8+فلاورجان!F8+فریدونشهر!F8+کاشان!F8+گلپایگان!F8+لنجان!F8+مبارکه!F8+نائین!F8+'خور و بیابانک'!F8+نجفآباد!F8+نطنز!F8+'بوئین ومیاندشت'!F8</f>
        <v>14996.300000000001</v>
      </c>
      <c r="G8" s="2">
        <f t="shared" si="0"/>
        <v>8977.13259503143</v>
      </c>
    </row>
    <row r="9" spans="1:7" ht="21">
      <c r="A9" s="7">
        <v>5</v>
      </c>
      <c r="B9" s="4" t="s">
        <v>3</v>
      </c>
      <c r="C9" s="1">
        <f>اصفهان!C9+'آران و بیدگل'!C9+اردستان!C9+برخوار!C9+'شاهین شهر'!C9+'تیران و کرون'!C9+چادگان!C9+'خمینی شهر'!C9+خوانسار!C9+سمیرم!C9+دهاقان!C9+شهرضا!C9+فریدن!C9+فلاورجان!C9+فریدونشهر!C9+کاشان!C9+گلپایگان!C9+لنجان!C9+مبارکه!C9+نائین!C9+'خور و بیابانک'!C9+نجفآباد!C9+نطنز!C9+'بوئین ومیاندشت'!C9</f>
        <v>210</v>
      </c>
      <c r="D9" s="1">
        <f>اصفهان!D9+'آران و بیدگل'!D9+اردستان!D9+برخوار!D9+'شاهین شهر'!D9+'تیران و کرون'!D9+چادگان!D9+'خمینی شهر'!D9+خوانسار!D9+سمیرم!D9+دهاقان!D9+شهرضا!D9+فریدن!D9+فلاورجان!D9+فریدونشهر!D9+کاشان!D9+گلپایگان!D9+لنجان!D9+مبارکه!D9+نائین!D9+'خور و بیابانک'!D9+نجفآباد!D9+نطنز!D9+'بوئین ومیاندشت'!D9</f>
        <v>6525</v>
      </c>
      <c r="E9" s="1">
        <f>اصفهان!E9+'آران و بیدگل'!E9+اردستان!E9+برخوار!E9+'شاهین شهر'!E9+'تیران و کرون'!E9+چادگان!E9+'خمینی شهر'!E9+خوانسار!E9+سمیرم!E9+دهاقان!E9+شهرضا!E9+فریدن!E9+فلاورجان!E9+فریدونشهر!E9+کاشان!E9+گلپایگان!E9+لنجان!E9+مبارکه!E9+نائین!E9+'خور و بیابانک'!E9+نجفآباد!E9+نطنز!E9+'بوئین ومیاندشت'!E9</f>
        <v>6735</v>
      </c>
      <c r="F9" s="1">
        <f>اصفهان!F9+'آران و بیدگل'!F9+اردستان!F9+برخوار!F9+'شاهین شهر'!F9+'تیران و کرون'!F9+چادگان!F9+'خمینی شهر'!F9+خوانسار!F9+سمیرم!F9+دهاقان!F9+شهرضا!F9+فریدن!F9+فلاورجان!F9+فریدونشهر!F9+کاشان!F9+گلپایگان!F9+لنجان!F9+مبارکه!F9+نائین!F9+'خور و بیابانک'!F9+نجفآباد!F9+نطنز!F9+'بوئین ومیاندشت'!F9</f>
        <v>64183.86</v>
      </c>
      <c r="G9" s="2">
        <f t="shared" si="0"/>
        <v>9836.606896551724</v>
      </c>
    </row>
    <row r="10" spans="1:7" ht="21">
      <c r="A10" s="7">
        <v>6</v>
      </c>
      <c r="B10" s="4" t="s">
        <v>4</v>
      </c>
      <c r="C10" s="1">
        <f>اصفهان!C10+'آران و بیدگل'!C10+اردستان!C10+برخوار!C10+'شاهین شهر'!C10+'تیران و کرون'!C10+چادگان!C10+'خمینی شهر'!C10+خوانسار!C10+سمیرم!C10+دهاقان!C10+شهرضا!C10+فریدن!C10+فلاورجان!C10+فریدونشهر!C10+کاشان!C10+گلپایگان!C10+لنجان!C10+مبارکه!C10+نائین!C10+'خور و بیابانک'!C10+نجفآباد!C10+نطنز!C10+'بوئین ومیاندشت'!C10</f>
        <v>0</v>
      </c>
      <c r="D10" s="1">
        <f>اصفهان!D10+'آران و بیدگل'!D10+اردستان!D10+برخوار!D10+'شاهین شهر'!D10+'تیران و کرون'!D10+چادگان!D10+'خمینی شهر'!D10+خوانسار!D10+سمیرم!D10+دهاقان!D10+شهرضا!D10+فریدن!D10+فلاورجان!D10+فریدونشهر!D10+کاشان!D10+گلپایگان!D10+لنجان!D10+مبارکه!D10+نائین!D10+'خور و بیابانک'!D10+نجفآباد!D10+نطنز!D10+'بوئین ومیاندشت'!D10</f>
        <v>1</v>
      </c>
      <c r="E10" s="1">
        <f>اصفهان!E10+'آران و بیدگل'!E10+اردستان!E10+برخوار!E10+'شاهین شهر'!E10+'تیران و کرون'!E10+چادگان!E10+'خمینی شهر'!E10+خوانسار!E10+سمیرم!E10+دهاقان!E10+شهرضا!E10+فریدن!E10+فلاورجان!E10+فریدونشهر!E10+کاشان!E10+گلپایگان!E10+لنجان!E10+مبارکه!E10+نائین!E10+'خور و بیابانک'!E10+نجفآباد!E10+نطنز!E10+'بوئین ومیاندشت'!E10</f>
        <v>1</v>
      </c>
      <c r="F10" s="1">
        <f>اصفهان!F10+'آران و بیدگل'!F10+اردستان!F10+برخوار!F10+'شاهین شهر'!F10+'تیران و کرون'!F10+چادگان!F10+'خمینی شهر'!F10+خوانسار!F10+سمیرم!F10+دهاقان!F10+شهرضا!F10+فریدن!F10+فلاورجان!F10+فریدونشهر!F10+کاشان!F10+گلپایگان!F10+لنجان!F10+مبارکه!F10+نائین!F10+'خور و بیابانک'!F10+نجفآباد!F10+نطنز!F10+'بوئین ومیاندشت'!F10</f>
        <v>4</v>
      </c>
      <c r="G10" s="2">
        <f t="shared" si="0"/>
        <v>4000</v>
      </c>
    </row>
    <row r="11" spans="1:7" ht="21">
      <c r="A11" s="7">
        <v>7</v>
      </c>
      <c r="B11" s="4" t="s">
        <v>5</v>
      </c>
      <c r="C11" s="1">
        <f>اصفهان!C11+'آران و بیدگل'!C11+اردستان!C11+برخوار!C11+'شاهین شهر'!C11+'تیران و کرون'!C11+چادگان!C11+'خمینی شهر'!C11+خوانسار!C11+سمیرم!C11+دهاقان!C11+شهرضا!C11+فریدن!C11+فلاورجان!C11+فریدونشهر!C11+کاشان!C11+گلپایگان!C11+لنجان!C11+مبارکه!C11+نائین!C11+'خور و بیابانک'!C11+نجفآباد!C11+نطنز!C11+'بوئین ومیاندشت'!C11</f>
        <v>980.5</v>
      </c>
      <c r="D11" s="1">
        <f>اصفهان!D11+'آران و بیدگل'!D11+اردستان!D11+برخوار!D11+'شاهین شهر'!D11+'تیران و کرون'!D11+چادگان!D11+'خمینی شهر'!D11+خوانسار!D11+سمیرم!D11+دهاقان!D11+شهرضا!D11+فریدن!D11+فلاورجان!D11+فریدونشهر!D11+کاشان!D11+گلپایگان!D11+لنجان!D11+مبارکه!D11+نائین!D11+'خور و بیابانک'!D11+نجفآباد!D11+نطنز!D11+'بوئین ومیاندشت'!D11</f>
        <v>6625</v>
      </c>
      <c r="E11" s="1">
        <f>اصفهان!E11+'آران و بیدگل'!E11+اردستان!E11+برخوار!E11+'شاهین شهر'!E11+'تیران و کرون'!E11+چادگان!E11+'خمینی شهر'!E11+خوانسار!E11+سمیرم!E11+دهاقان!E11+شهرضا!E11+فریدن!E11+فلاورجان!E11+فریدونشهر!E11+کاشان!E11+گلپایگان!E11+لنجان!E11+مبارکه!E11+نائین!E11+'خور و بیابانک'!E11+نجفآباد!E11+نطنز!E11+'بوئین ومیاندشت'!E11</f>
        <v>7605.5</v>
      </c>
      <c r="F11" s="1">
        <f>اصفهان!F11+'آران و بیدگل'!F11+اردستان!F11+برخوار!F11+'شاهین شهر'!F11+'تیران و کرون'!F11+چادگان!F11+'خمینی شهر'!F11+خوانسار!F11+سمیرم!F11+دهاقان!F11+شهرضا!F11+فریدن!F11+فلاورجان!F11+فریدونشهر!F11+کاشان!F11+گلپایگان!F11+لنجان!F11+مبارکه!F11+نائین!F11+'خور و بیابانک'!F11+نجفآباد!F11+نطنز!F11+'بوئین ومیاندشت'!F11</f>
        <v>8755.98</v>
      </c>
      <c r="G11" s="2">
        <f t="shared" si="0"/>
        <v>1321.6573584905661</v>
      </c>
    </row>
    <row r="12" spans="1:7" ht="21">
      <c r="A12" s="7">
        <v>8</v>
      </c>
      <c r="B12" s="4" t="s">
        <v>6</v>
      </c>
      <c r="C12" s="1">
        <f>اصفهان!C12+'آران و بیدگل'!C12+اردستان!C12+برخوار!C12+'شاهین شهر'!C12+'تیران و کرون'!C12+چادگان!C12+'خمینی شهر'!C12+خوانسار!C12+سمیرم!C12+دهاقان!C12+شهرضا!C12+فریدن!C12+فلاورجان!C12+فریدونشهر!C12+کاشان!C12+گلپایگان!C12+لنجان!C12+مبارکه!C12+نائین!C12+'خور و بیابانک'!C12+نجفآباد!C12+نطنز!C12+'بوئین ومیاندشت'!C12</f>
        <v>2150</v>
      </c>
      <c r="D12" s="1">
        <f>اصفهان!D12+'آران و بیدگل'!D12+اردستان!D12+برخوار!D12+'شاهین شهر'!D12+'تیران و کرون'!D12+چادگان!D12+'خمینی شهر'!D12+خوانسار!D12+سمیرم!D12+دهاقان!D12+شهرضا!D12+فریدن!D12+فلاورجان!D12+فریدونشهر!D12+کاشان!D12+گلپایگان!D12+لنجان!D12+مبارکه!D12+نائین!D12+'خور و بیابانک'!D12+نجفآباد!D12+نطنز!D12+'بوئین ومیاندشت'!D12</f>
        <v>1020</v>
      </c>
      <c r="E12" s="1">
        <f>اصفهان!E12+'آران و بیدگل'!E12+اردستان!E12+برخوار!E12+'شاهین شهر'!E12+'تیران و کرون'!E12+چادگان!E12+'خمینی شهر'!E12+خوانسار!E12+سمیرم!E12+دهاقان!E12+شهرضا!E12+فریدن!E12+فلاورجان!E12+فریدونشهر!E12+کاشان!E12+گلپایگان!E12+لنجان!E12+مبارکه!E12+نائین!E12+'خور و بیابانک'!E12+نجفآباد!E12+نطنز!E12+'بوئین ومیاندشت'!E12</f>
        <v>3170</v>
      </c>
      <c r="F12" s="1">
        <f>اصفهان!F12+'آران و بیدگل'!F12+اردستان!F12+برخوار!F12+'شاهین شهر'!F12+'تیران و کرون'!F12+چادگان!F12+'خمینی شهر'!F12+خوانسار!F12+سمیرم!F12+دهاقان!F12+شهرضا!F12+فریدن!F12+فلاورجان!F12+فریدونشهر!F12+کاشان!F12+گلپایگان!F12+لنجان!F12+مبارکه!F12+نائین!F12+'خور و بیابانک'!F12+نجفآباد!F12+نطنز!F12+'بوئین ومیاندشت'!F12</f>
        <v>560.36</v>
      </c>
      <c r="G12" s="2">
        <f t="shared" si="0"/>
        <v>549.3725490196078</v>
      </c>
    </row>
    <row r="13" spans="1:7" ht="21">
      <c r="A13" s="7">
        <v>9</v>
      </c>
      <c r="B13" s="4" t="s">
        <v>7</v>
      </c>
      <c r="C13" s="1">
        <f>اصفهان!C13+'آران و بیدگل'!C13+اردستان!C13+برخوار!C13+'شاهین شهر'!C13+'تیران و کرون'!C13+چادگان!C13+'خمینی شهر'!C13+خوانسار!C13+سمیرم!C13+دهاقان!C13+شهرضا!C13+فریدن!C13+فلاورجان!C13+فریدونشهر!C13+کاشان!C13+گلپایگان!C13+لنجان!C13+مبارکه!C13+نائین!C13+'خور و بیابانک'!C13+نجفآباد!C13+نطنز!C13+'بوئین ومیاندشت'!C13</f>
        <v>744</v>
      </c>
      <c r="D13" s="1">
        <f>اصفهان!D13+'آران و بیدگل'!D13+اردستان!D13+برخوار!D13+'شاهین شهر'!D13+'تیران و کرون'!D13+چادگان!D13+'خمینی شهر'!D13+خوانسار!D13+سمیرم!D13+دهاقان!D13+شهرضا!D13+فریدن!D13+فلاورجان!D13+فریدونشهر!D13+کاشان!D13+گلپایگان!D13+لنجان!D13+مبارکه!D13+نائین!D13+'خور و بیابانک'!D13+نجفآباد!D13+نطنز!D13+'بوئین ومیاندشت'!D13</f>
        <v>5140</v>
      </c>
      <c r="E13" s="1">
        <f>اصفهان!E13+'آران و بیدگل'!E13+اردستان!E13+برخوار!E13+'شاهین شهر'!E13+'تیران و کرون'!E13+چادگان!E13+'خمینی شهر'!E13+خوانسار!E13+سمیرم!E13+دهاقان!E13+شهرضا!E13+فریدن!E13+فلاورجان!E13+فریدونشهر!E13+کاشان!E13+گلپایگان!E13+لنجان!E13+مبارکه!E13+نائین!E13+'خور و بیابانک'!E13+نجفآباد!E13+نطنز!E13+'بوئین ومیاندشت'!E13</f>
        <v>5884</v>
      </c>
      <c r="F13" s="1">
        <f>اصفهان!F13+'آران و بیدگل'!F13+اردستان!F13+برخوار!F13+'شاهین شهر'!F13+'تیران و کرون'!F13+چادگان!F13+'خمینی شهر'!F13+خوانسار!F13+سمیرم!F13+دهاقان!F13+شهرضا!F13+فریدن!F13+فلاورجان!F13+فریدونشهر!F13+کاشان!F13+گلپایگان!F13+لنجان!F13+مبارکه!F13+نائین!F13+'خور و بیابانک'!F13+نجفآباد!F13+نطنز!F13+'بوئین ومیاندشت'!F13</f>
        <v>10227.5</v>
      </c>
      <c r="G13" s="2">
        <f t="shared" si="0"/>
        <v>1989.7859922178989</v>
      </c>
    </row>
    <row r="14" spans="1:7" ht="21">
      <c r="A14" s="7">
        <v>10</v>
      </c>
      <c r="B14" s="4" t="s">
        <v>8</v>
      </c>
      <c r="C14" s="1">
        <f>اصفهان!C14+'آران و بیدگل'!C14+اردستان!C14+برخوار!C14+'شاهین شهر'!C14+'تیران و کرون'!C14+چادگان!C14+'خمینی شهر'!C14+خوانسار!C14+سمیرم!C14+دهاقان!C14+شهرضا!C14+فریدن!C14+فلاورجان!C14+فریدونشهر!C14+کاشان!C14+گلپایگان!C14+لنجان!C14+مبارکه!C14+نائین!C14+'خور و بیابانک'!C14+نجفآباد!C14+نطنز!C14+'بوئین ومیاندشت'!C14</f>
        <v>1</v>
      </c>
      <c r="D14" s="1">
        <f>اصفهان!D14+'آران و بیدگل'!D14+اردستان!D14+برخوار!D14+'شاهین شهر'!D14+'تیران و کرون'!D14+چادگان!D14+'خمینی شهر'!D14+خوانسار!D14+سمیرم!D14+دهاقان!D14+شهرضا!D14+فریدن!D14+فلاورجان!D14+فریدونشهر!D14+کاشان!D14+گلپایگان!D14+لنجان!D14+مبارکه!D14+نائین!D14+'خور و بیابانک'!D14+نجفآباد!D14+نطنز!D14+'بوئین ومیاندشت'!D14</f>
        <v>7.5</v>
      </c>
      <c r="E14" s="1">
        <f>اصفهان!E14+'آران و بیدگل'!E14+اردستان!E14+برخوار!E14+'شاهین شهر'!E14+'تیران و کرون'!E14+چادگان!E14+'خمینی شهر'!E14+خوانسار!E14+سمیرم!E14+دهاقان!E14+شهرضا!E14+فریدن!E14+فلاورجان!E14+فریدونشهر!E14+کاشان!E14+گلپایگان!E14+لنجان!E14+مبارکه!E14+نائین!E14+'خور و بیابانک'!E14+نجفآباد!E14+نطنز!E14+'بوئین ومیاندشت'!E14</f>
        <v>8.5</v>
      </c>
      <c r="F14" s="1">
        <f>اصفهان!F14+'آران و بیدگل'!F14+اردستان!F14+برخوار!F14+'شاهین شهر'!F14+'تیران و کرون'!F14+چادگان!F14+'خمینی شهر'!F14+خوانسار!F14+سمیرم!F14+دهاقان!F14+شهرضا!F14+فریدن!F14+فلاورجان!F14+فریدونشهر!F14+کاشان!F14+گلپایگان!F14+لنجان!F14+مبارکه!F14+نائین!F14+'خور و بیابانک'!F14+نجفآباد!F14+نطنز!F14+'بوئین ومیاندشت'!F14</f>
        <v>9</v>
      </c>
      <c r="G14" s="2">
        <f t="shared" si="0"/>
        <v>1200</v>
      </c>
    </row>
    <row r="15" spans="1:7" ht="21">
      <c r="A15" s="7">
        <v>11</v>
      </c>
      <c r="B15" s="4" t="s">
        <v>14</v>
      </c>
      <c r="C15" s="1">
        <f>اصفهان!C15+'آران و بیدگل'!C15+اردستان!C15+برخوار!C15+'شاهین شهر'!C15+'تیران و کرون'!C15+چادگان!C15+'خمینی شهر'!C15+خوانسار!C15+سمیرم!C15+دهاقان!C15+شهرضا!C15+فریدن!C15+فلاورجان!C15+فریدونشهر!C15+کاشان!C15+گلپایگان!C15+لنجان!C15+مبارکه!C15+نائین!C15+'خور و بیابانک'!C15+نجفآباد!C15+نطنز!C15+'بوئین ومیاندشت'!C15</f>
        <v>485</v>
      </c>
      <c r="D15" s="1">
        <f>اصفهان!D15+'آران و بیدگل'!D15+اردستان!D15+برخوار!D15+'شاهین شهر'!D15+'تیران و کرون'!D15+چادگان!D15+'خمینی شهر'!D15+خوانسار!D15+سمیرم!D15+دهاقان!D15+شهرضا!D15+فریدن!D15+فلاورجان!D15+فریدونشهر!D15+کاشان!D15+گلپایگان!D15+لنجان!D15+مبارکه!D15+نائین!D15+'خور و بیابانک'!D15+نجفآباد!D15+نطنز!D15+'بوئین ومیاندشت'!D15</f>
        <v>1676</v>
      </c>
      <c r="E15" s="1">
        <f>اصفهان!E15+'آران و بیدگل'!E15+اردستان!E15+برخوار!E15+'شاهین شهر'!E15+'تیران و کرون'!E15+چادگان!E15+'خمینی شهر'!E15+خوانسار!E15+سمیرم!E15+دهاقان!E15+شهرضا!E15+فریدن!E15+فلاورجان!E15+فریدونشهر!E15+کاشان!E15+گلپایگان!E15+لنجان!E15+مبارکه!E15+نائین!E15+'خور و بیابانک'!E15+نجفآباد!E15+نطنز!E15+'بوئین ومیاندشت'!E15</f>
        <v>2161</v>
      </c>
      <c r="F15" s="1">
        <f>اصفهان!F15+'آران و بیدگل'!F15+اردستان!F15+برخوار!F15+'شاهین شهر'!F15+'تیران و کرون'!F15+چادگان!F15+'خمینی شهر'!F15+خوانسار!F15+سمیرم!F15+دهاقان!F15+شهرضا!F15+فریدن!F15+فلاورجان!F15+فریدونشهر!F15+کاشان!F15+گلپایگان!F15+لنجان!F15+مبارکه!F15+نائین!F15+'خور و بیابانک'!F15+نجفآباد!F15+نطنز!F15+'بوئین ومیاندشت'!F15</f>
        <v>24195.58</v>
      </c>
      <c r="G15" s="2">
        <f t="shared" si="0"/>
        <v>14436.503579952267</v>
      </c>
    </row>
    <row r="16" spans="1:7" ht="21">
      <c r="A16" s="7">
        <v>12</v>
      </c>
      <c r="B16" s="4" t="s">
        <v>15</v>
      </c>
      <c r="C16" s="1">
        <f>اصفهان!C16+'آران و بیدگل'!C16+اردستان!C16+برخوار!C16+'شاهین شهر'!C16+'تیران و کرون'!C16+چادگان!C16+'خمینی شهر'!C16+خوانسار!C16+سمیرم!C16+دهاقان!C16+شهرضا!C16+فریدن!C16+فلاورجان!C16+فریدونشهر!C16+کاشان!C16+گلپایگان!C16+لنجان!C16+مبارکه!C16+نائین!C16+'خور و بیابانک'!C16+نجفآباد!C16+نطنز!C16+'بوئین ومیاندشت'!C16</f>
        <v>239.1</v>
      </c>
      <c r="D16" s="1">
        <f>اصفهان!D16+'آران و بیدگل'!D16+اردستان!D16+برخوار!D16+'شاهین شهر'!D16+'تیران و کرون'!D16+چادگان!D16+'خمینی شهر'!D16+خوانسار!D16+سمیرم!D16+دهاقان!D16+شهرضا!D16+فریدن!D16+فلاورجان!D16+فریدونشهر!D16+کاشان!D16+گلپایگان!D16+لنجان!D16+مبارکه!D16+نائین!D16+'خور و بیابانک'!D16+نجفآباد!D16+نطنز!D16+'بوئین ومیاندشت'!D16</f>
        <v>1990.5</v>
      </c>
      <c r="E16" s="1">
        <f>اصفهان!E16+'آران و بیدگل'!E16+اردستان!E16+برخوار!E16+'شاهین شهر'!E16+'تیران و کرون'!E16+چادگان!E16+'خمینی شهر'!E16+خوانسار!E16+سمیرم!E16+دهاقان!E16+شهرضا!E16+فریدن!E16+فلاورجان!E16+فریدونشهر!E16+کاشان!E16+گلپایگان!E16+لنجان!E16+مبارکه!E16+نائین!E16+'خور و بیابانک'!E16+نجفآباد!E16+نطنز!E16+'بوئین ومیاندشت'!E16</f>
        <v>2229.6</v>
      </c>
      <c r="F16" s="1">
        <f>اصفهان!F16+'آران و بیدگل'!F16+اردستان!F16+برخوار!F16+'شاهین شهر'!F16+'تیران و کرون'!F16+چادگان!F16+'خمینی شهر'!F16+خوانسار!F16+سمیرم!F16+دهاقان!F16+شهرضا!F16+فریدن!F16+فلاورجان!F16+فریدونشهر!F16+کاشان!F16+گلپایگان!F16+لنجان!F16+مبارکه!F16+نائین!F16+'خور و بیابانک'!F16+نجفآباد!F16+نطنز!F16+'بوئین ومیاندشت'!F16</f>
        <v>10857.05</v>
      </c>
      <c r="G16" s="2">
        <f t="shared" si="0"/>
        <v>5454.4335594071845</v>
      </c>
    </row>
    <row r="17" spans="1:7" ht="21">
      <c r="A17" s="7">
        <v>13</v>
      </c>
      <c r="B17" s="4" t="s">
        <v>16</v>
      </c>
      <c r="C17" s="1">
        <f>اصفهان!C17+'آران و بیدگل'!C17+اردستان!C17+برخوار!C17+'شاهین شهر'!C17+'تیران و کرون'!C17+چادگان!C17+'خمینی شهر'!C17+خوانسار!C17+سمیرم!C17+دهاقان!C17+شهرضا!C17+فریدن!C17+فلاورجان!C17+فریدونشهر!C17+کاشان!C17+گلپایگان!C17+لنجان!C17+مبارکه!C17+نائین!C17+'خور و بیابانک'!C17+نجفآباد!C17+نطنز!C17+'بوئین ومیاندشت'!C17</f>
        <v>167.4</v>
      </c>
      <c r="D17" s="1">
        <f>اصفهان!D17+'آران و بیدگل'!D17+اردستان!D17+برخوار!D17+'شاهین شهر'!D17+'تیران و کرون'!D17+چادگان!D17+'خمینی شهر'!D17+خوانسار!D17+سمیرم!D17+دهاقان!D17+شهرضا!D17+فریدن!D17+فلاورجان!D17+فریدونشهر!D17+کاشان!D17+گلپایگان!D17+لنجان!D17+مبارکه!D17+نائین!D17+'خور و بیابانک'!D17+نجفآباد!D17+نطنز!D17+'بوئین ومیاندشت'!D17</f>
        <v>756.7</v>
      </c>
      <c r="E17" s="1">
        <f>اصفهان!E17+'آران و بیدگل'!E17+اردستان!E17+برخوار!E17+'شاهین شهر'!E17+'تیران و کرون'!E17+چادگان!E17+'خمینی شهر'!E17+خوانسار!E17+سمیرم!E17+دهاقان!E17+شهرضا!E17+فریدن!E17+فلاورجان!E17+فریدونشهر!E17+کاشان!E17+گلپایگان!E17+لنجان!E17+مبارکه!E17+نائین!E17+'خور و بیابانک'!E17+نجفآباد!E17+نطنز!E17+'بوئین ومیاندشت'!E17</f>
        <v>924.1</v>
      </c>
      <c r="F17" s="1">
        <f>اصفهان!F17+'آران و بیدگل'!F17+اردستان!F17+برخوار!F17+'شاهین شهر'!F17+'تیران و کرون'!F17+چادگان!F17+'خمینی شهر'!F17+خوانسار!F17+سمیرم!F17+دهاقان!F17+شهرضا!F17+فریدن!F17+فلاورجان!F17+فریدونشهر!F17+کاشان!F17+گلپایگان!F17+لنجان!F17+مبارکه!F17+نائین!F17+'خور و بیابانک'!F17+نجفآباد!F17+نطنز!F17+'بوئین ومیاندشت'!F17</f>
        <v>6241.37</v>
      </c>
      <c r="G17" s="2">
        <f t="shared" si="0"/>
        <v>8248.143253601162</v>
      </c>
    </row>
    <row r="18" spans="1:7" ht="21">
      <c r="A18" s="7">
        <v>14</v>
      </c>
      <c r="B18" s="4" t="s">
        <v>17</v>
      </c>
      <c r="C18" s="1">
        <f>اصفهان!C18+'آران و بیدگل'!C18+اردستان!C18+برخوار!C18+'شاهین شهر'!C18+'تیران و کرون'!C18+چادگان!C18+'خمینی شهر'!C18+خوانسار!C18+سمیرم!C18+دهاقان!C18+شهرضا!C18+فریدن!C18+فلاورجان!C18+فریدونشهر!C18+کاشان!C18+گلپایگان!C18+لنجان!C18+مبارکه!C18+نائین!C18+'خور و بیابانک'!C18+نجفآباد!C18+نطنز!C18+'بوئین ومیاندشت'!C18</f>
        <v>178.4</v>
      </c>
      <c r="D18" s="1">
        <f>اصفهان!D18+'آران و بیدگل'!D18+اردستان!D18+برخوار!D18+'شاهین شهر'!D18+'تیران و کرون'!D18+چادگان!D18+'خمینی شهر'!D18+خوانسار!D18+سمیرم!D18+دهاقان!D18+شهرضا!D18+فریدن!D18+فلاورجان!D18+فریدونشهر!D18+کاشان!D18+گلپایگان!D18+لنجان!D18+مبارکه!D18+نائین!D18+'خور و بیابانک'!D18+نجفآباد!D18+نطنز!D18+'بوئین ومیاندشت'!D18</f>
        <v>901.5</v>
      </c>
      <c r="E18" s="1">
        <f>اصفهان!E18+'آران و بیدگل'!E18+اردستان!E18+برخوار!E18+'شاهین شهر'!E18+'تیران و کرون'!E18+چادگان!E18+'خمینی شهر'!E18+خوانسار!E18+سمیرم!E18+دهاقان!E18+شهرضا!E18+فریدن!E18+فلاورجان!E18+فریدونشهر!E18+کاشان!E18+گلپایگان!E18+لنجان!E18+مبارکه!E18+نائین!E18+'خور و بیابانک'!E18+نجفآباد!E18+نطنز!E18+'بوئین ومیاندشت'!E18</f>
        <v>1079.9</v>
      </c>
      <c r="F18" s="1">
        <f>اصفهان!F18+'آران و بیدگل'!F18+اردستان!F18+برخوار!F18+'شاهین شهر'!F18+'تیران و کرون'!F18+چادگان!F18+'خمینی شهر'!F18+خوانسار!F18+سمیرم!F18+دهاقان!F18+شهرضا!F18+فریدن!F18+فلاورجان!F18+فریدونشهر!F18+کاشان!F18+گلپایگان!F18+لنجان!F18+مبارکه!F18+نائین!F18+'خور و بیابانک'!F18+نجفآباد!F18+نطنز!F18+'بوئین ومیاندشت'!F18</f>
        <v>6388.5</v>
      </c>
      <c r="G18" s="2">
        <f t="shared" si="0"/>
        <v>7086.522462562396</v>
      </c>
    </row>
    <row r="19" spans="1:7" ht="21">
      <c r="A19" s="7">
        <v>15</v>
      </c>
      <c r="B19" s="4" t="s">
        <v>18</v>
      </c>
      <c r="C19" s="1">
        <f>اصفهان!C19+'آران و بیدگل'!C19+اردستان!C19+برخوار!C19+'شاهین شهر'!C19+'تیران و کرون'!C19+چادگان!C19+'خمینی شهر'!C19+خوانسار!C19+سمیرم!C19+دهاقان!C19+شهرضا!C19+فریدن!C19+فلاورجان!C19+فریدونشهر!C19+کاشان!C19+گلپایگان!C19+لنجان!C19+مبارکه!C19+نائین!C19+'خور و بیابانک'!C19+نجفآباد!C19+نطنز!C19+'بوئین ومیاندشت'!C19</f>
        <v>171.2</v>
      </c>
      <c r="D19" s="1">
        <f>اصفهان!D19+'آران و بیدگل'!D19+اردستان!D19+برخوار!D19+'شاهین شهر'!D19+'تیران و کرون'!D19+چادگان!D19+'خمینی شهر'!D19+خوانسار!D19+سمیرم!D19+دهاقان!D19+شهرضا!D19+فریدن!D19+فلاورجان!D19+فریدونشهر!D19+کاشان!D19+گلپایگان!D19+لنجان!D19+مبارکه!D19+نائین!D19+'خور و بیابانک'!D19+نجفآباد!D19+نطنز!D19+'بوئین ومیاندشت'!D19</f>
        <v>1490</v>
      </c>
      <c r="E19" s="1">
        <f>اصفهان!E19+'آران و بیدگل'!E19+اردستان!E19+برخوار!E19+'شاهین شهر'!E19+'تیران و کرون'!E19+چادگان!E19+'خمینی شهر'!E19+خوانسار!E19+سمیرم!E19+دهاقان!E19+شهرضا!E19+فریدن!E19+فلاورجان!E19+فریدونشهر!E19+کاشان!E19+گلپایگان!E19+لنجان!E19+مبارکه!E19+نائین!E19+'خور و بیابانک'!E19+نجفآباد!E19+نطنز!E19+'بوئین ومیاندشت'!E19</f>
        <v>1661.2</v>
      </c>
      <c r="F19" s="1">
        <f>اصفهان!F19+'آران و بیدگل'!F19+اردستان!F19+برخوار!F19+'شاهین شهر'!F19+'تیران و کرون'!F19+چادگان!F19+'خمینی شهر'!F19+خوانسار!F19+سمیرم!F19+دهاقان!F19+شهرضا!F19+فریدن!F19+فلاورجان!F19+فریدونشهر!F19+کاشان!F19+گلپایگان!F19+لنجان!F19+مبارکه!F19+نائین!F19+'خور و بیابانک'!F19+نجفآباد!F19+نطنز!F19+'بوئین ومیاندشت'!F19</f>
        <v>11474.85</v>
      </c>
      <c r="G19" s="2">
        <f t="shared" si="0"/>
        <v>7701.241610738255</v>
      </c>
    </row>
    <row r="20" spans="1:7" ht="21">
      <c r="A20" s="7">
        <v>16</v>
      </c>
      <c r="B20" s="4" t="s">
        <v>9</v>
      </c>
      <c r="C20" s="1">
        <f>اصفهان!C20+'آران و بیدگل'!C20+اردستان!C20+برخوار!C20+'شاهین شهر'!C20+'تیران و کرون'!C20+چادگان!C20+'خمینی شهر'!C20+خوانسار!C20+سمیرم!C20+دهاقان!C20+شهرضا!C20+فریدن!C20+فلاورجان!C20+فریدونشهر!C20+کاشان!C20+گلپایگان!C20+لنجان!C20+مبارکه!C20+نائین!C20+'خور و بیابانک'!C20+نجفآباد!C20+نطنز!C20+'بوئین ومیاندشت'!C20</f>
        <v>2</v>
      </c>
      <c r="D20" s="1">
        <f>اصفهان!D20+'آران و بیدگل'!D20+اردستان!D20+برخوار!D20+'شاهین شهر'!D20+'تیران و کرون'!D20+چادگان!D20+'خمینی شهر'!D20+خوانسار!D20+سمیرم!D20+دهاقان!D20+شهرضا!D20+فریدن!D20+فلاورجان!D20+فریدونشهر!D20+کاشان!D20+گلپایگان!D20+لنجان!D20+مبارکه!D20+نائین!D20+'خور و بیابانک'!D20+نجفآباد!D20+نطنز!D20+'بوئین ومیاندشت'!D20</f>
        <v>7.1</v>
      </c>
      <c r="E20" s="1">
        <f>اصفهان!E20+'آران و بیدگل'!E20+اردستان!E20+برخوار!E20+'شاهین شهر'!E20+'تیران و کرون'!E20+چادگان!E20+'خمینی شهر'!E20+خوانسار!E20+سمیرم!E20+دهاقان!E20+شهرضا!E20+فریدن!E20+فلاورجان!E20+فریدونشهر!E20+کاشان!E20+گلپایگان!E20+لنجان!E20+مبارکه!E20+نائین!E20+'خور و بیابانک'!E20+نجفآباد!E20+نطنز!E20+'بوئین ومیاندشت'!E20</f>
        <v>9.1</v>
      </c>
      <c r="F20" s="1">
        <f>اصفهان!F20+'آران و بیدگل'!F20+اردستان!F20+برخوار!F20+'شاهین شهر'!F20+'تیران و کرون'!F20+چادگان!F20+'خمینی شهر'!F20+خوانسار!F20+سمیرم!F20+دهاقان!F20+شهرضا!F20+فریدن!F20+فلاورجان!F20+فریدونشهر!F20+کاشان!F20+گلپایگان!F20+لنجان!F20+مبارکه!F20+نائین!F20+'خور و بیابانک'!F20+نجفآباد!F20+نطنز!F20+'بوئین ومیاندشت'!F20</f>
        <v>10.68</v>
      </c>
      <c r="G20" s="2">
        <f t="shared" si="0"/>
        <v>1504.225352112676</v>
      </c>
    </row>
    <row r="21" spans="1:7" ht="21">
      <c r="A21" s="7">
        <v>17</v>
      </c>
      <c r="B21" s="4" t="s">
        <v>19</v>
      </c>
      <c r="C21" s="1">
        <f>اصفهان!C21+'آران و بیدگل'!C21+اردستان!C21+برخوار!C21+'شاهین شهر'!C21+'تیران و کرون'!C21+چادگان!C21+'خمینی شهر'!C21+خوانسار!C21+سمیرم!C21+دهاقان!C21+شهرضا!C21+فریدن!C21+فلاورجان!C21+فریدونشهر!C21+کاشان!C21+گلپایگان!C21+لنجان!C21+مبارکه!C21+نائین!C21+'خور و بیابانک'!C21+نجفآباد!C21+نطنز!C21+'بوئین ومیاندشت'!C21</f>
        <v>1974</v>
      </c>
      <c r="D21" s="1">
        <f>اصفهان!D21+'آران و بیدگل'!D21+اردستان!D21+برخوار!D21+'شاهین شهر'!D21+'تیران و کرون'!D21+چادگان!D21+'خمینی شهر'!D21+خوانسار!D21+سمیرم!D21+دهاقان!D21+شهرضا!D21+فریدن!D21+فلاورجان!D21+فریدونشهر!D21+کاشان!D21+گلپایگان!D21+لنجان!D21+مبارکه!D21+نائین!D21+'خور و بیابانک'!D21+نجفآباد!D21+نطنز!D21+'بوئین ومیاندشت'!D21</f>
        <v>5218</v>
      </c>
      <c r="E21" s="1">
        <f>اصفهان!E21+'آران و بیدگل'!E21+اردستان!E21+برخوار!E21+'شاهین شهر'!E21+'تیران و کرون'!E21+چادگان!E21+'خمینی شهر'!E21+خوانسار!E21+سمیرم!E21+دهاقان!E21+شهرضا!E21+فریدن!E21+فلاورجان!E21+فریدونشهر!E21+کاشان!E21+گلپایگان!E21+لنجان!E21+مبارکه!E21+نائین!E21+'خور و بیابانک'!E21+نجفآباد!E21+نطنز!E21+'بوئین ومیاندشت'!E21</f>
        <v>7192</v>
      </c>
      <c r="F21" s="1">
        <f>اصفهان!F21+'آران و بیدگل'!F21+اردستان!F21+برخوار!F21+'شاهین شهر'!F21+'تیران و کرون'!F21+چادگان!F21+'خمینی شهر'!F21+خوانسار!F21+سمیرم!F21+دهاقان!F21+شهرضا!F21+فریدن!F21+فلاورجان!F21+فریدونشهر!F21+کاشان!F21+گلپایگان!F21+لنجان!F21+مبارکه!F21+نائین!F21+'خور و بیابانک'!F21+نجفآباد!F21+نطنز!F21+'بوئین ومیاندشت'!F21</f>
        <v>7440.049999999999</v>
      </c>
      <c r="G21" s="2">
        <f t="shared" si="0"/>
        <v>1425.8432349559216</v>
      </c>
    </row>
    <row r="22" spans="1:7" ht="21">
      <c r="A22" s="7">
        <v>18</v>
      </c>
      <c r="B22" s="4" t="s">
        <v>10</v>
      </c>
      <c r="C22" s="1">
        <f>اصفهان!C22+'آران و بیدگل'!C22+اردستان!C22+برخوار!C22+'شاهین شهر'!C22+'تیران و کرون'!C22+چادگان!C22+'خمینی شهر'!C22+خوانسار!C22+سمیرم!C22+دهاقان!C22+شهرضا!C22+فریدن!C22+فلاورجان!C22+فریدونشهر!C22+کاشان!C22+گلپایگان!C22+لنجان!C22+مبارکه!C22+نائین!C22+'خور و بیابانک'!C22+نجفآباد!C22+نطنز!C22+'بوئین ومیاندشت'!C22</f>
        <v>1804</v>
      </c>
      <c r="D22" s="1">
        <f>اصفهان!D22+'آران و بیدگل'!D22+اردستان!D22+برخوار!D22+'شاهین شهر'!D22+'تیران و کرون'!D22+چادگان!D22+'خمینی شهر'!D22+خوانسار!D22+سمیرم!D22+دهاقان!D22+شهرضا!D22+فریدن!D22+فلاورجان!D22+فریدونشهر!D22+کاشان!D22+گلپایگان!D22+لنجان!D22+مبارکه!D22+نائین!D22+'خور و بیابانک'!D22+نجفآباد!D22+نطنز!D22+'بوئین ومیاندشت'!D22</f>
        <v>8487</v>
      </c>
      <c r="E22" s="1">
        <f>اصفهان!E22+'آران و بیدگل'!E22+اردستان!E22+برخوار!E22+'شاهین شهر'!E22+'تیران و کرون'!E22+چادگان!E22+'خمینی شهر'!E22+خوانسار!E22+سمیرم!E22+دهاقان!E22+شهرضا!E22+فریدن!E22+فلاورجان!E22+فریدونشهر!E22+کاشان!E22+گلپایگان!E22+لنجان!E22+مبارکه!E22+نائین!E22+'خور و بیابانک'!E22+نجفآباد!E22+نطنز!E22+'بوئین ومیاندشت'!E22</f>
        <v>10291</v>
      </c>
      <c r="F22" s="1">
        <f>اصفهان!F22+'آران و بیدگل'!F22+اردستان!F22+برخوار!F22+'شاهین شهر'!F22+'تیران و کرون'!F22+چادگان!F22+'خمینی شهر'!F22+خوانسار!F22+سمیرم!F22+دهاقان!F22+شهرضا!F22+فریدن!F22+فلاورجان!F22+فریدونشهر!F22+کاشان!F22+گلپایگان!F22+لنجان!F22+مبارکه!F22+نائین!F22+'خور و بیابانک'!F22+نجفآباد!F22+نطنز!F22+'بوئین ومیاندشت'!F22</f>
        <v>86902</v>
      </c>
      <c r="G22" s="2">
        <f t="shared" si="0"/>
        <v>10239.425002945682</v>
      </c>
    </row>
    <row r="23" spans="1:7" ht="21">
      <c r="A23" s="7">
        <v>19</v>
      </c>
      <c r="B23" s="4" t="s">
        <v>20</v>
      </c>
      <c r="C23" s="1">
        <f>اصفهان!C23+'آران و بیدگل'!C23+اردستان!C23+برخوار!C23+'شاهین شهر'!C23+'تیران و کرون'!C23+چادگان!C23+'خمینی شهر'!C23+خوانسار!C23+سمیرم!C23+دهاقان!C23+شهرضا!C23+فریدن!C23+فلاورجان!C23+فریدونشهر!C23+کاشان!C23+گلپایگان!C23+لنجان!C23+مبارکه!C23+نائین!C23+'خور و بیابانک'!C23+نجفآباد!C23+نطنز!C23+'بوئین ومیاندشت'!C23</f>
        <v>2.2</v>
      </c>
      <c r="D23" s="1">
        <f>اصفهان!D23+'آران و بیدگل'!D23+اردستان!D23+برخوار!D23+'شاهین شهر'!D23+'تیران و کرون'!D23+چادگان!D23+'خمینی شهر'!D23+خوانسار!D23+سمیرم!D23+دهاقان!D23+شهرضا!D23+فریدن!D23+فلاورجان!D23+فریدونشهر!D23+کاشان!D23+گلپایگان!D23+لنجان!D23+مبارکه!D23+نائین!D23+'خور و بیابانک'!D23+نجفآباد!D23+نطنز!D23+'بوئین ومیاندشت'!D23</f>
        <v>87</v>
      </c>
      <c r="E23" s="1">
        <f>اصفهان!E23+'آران و بیدگل'!E23+اردستان!E23+برخوار!E23+'شاهین شهر'!E23+'تیران و کرون'!E23+چادگان!E23+'خمینی شهر'!E23+خوانسار!E23+سمیرم!E23+دهاقان!E23+شهرضا!E23+فریدن!E23+فلاورجان!E23+فریدونشهر!E23+کاشان!E23+گلپایگان!E23+لنجان!E23+مبارکه!E23+نائین!E23+'خور و بیابانک'!E23+نجفآباد!E23+نطنز!E23+'بوئین ومیاندشت'!E23</f>
        <v>89.2</v>
      </c>
      <c r="F23" s="1">
        <f>اصفهان!F23+'آران و بیدگل'!F23+اردستان!F23+برخوار!F23+'شاهین شهر'!F23+'تیران و کرون'!F23+چادگان!F23+'خمینی شهر'!F23+خوانسار!F23+سمیرم!F23+دهاقان!F23+شهرضا!F23+فریدن!F23+فلاورجان!F23+فریدونشهر!F23+کاشان!F23+گلپایگان!F23+لنجان!F23+مبارکه!F23+نائین!F23+'خور و بیابانک'!F23+نجفآباد!F23+نطنز!F23+'بوئین ومیاندشت'!F23</f>
        <v>556</v>
      </c>
      <c r="G23" s="2">
        <f t="shared" si="0"/>
        <v>6390.80459770115</v>
      </c>
    </row>
    <row r="24" spans="1:7" ht="21">
      <c r="A24" s="7">
        <v>20</v>
      </c>
      <c r="B24" s="4" t="s">
        <v>21</v>
      </c>
      <c r="C24" s="1">
        <f>اصفهان!C24+'آران و بیدگل'!C24+اردستان!C24+برخوار!C24+'شاهین شهر'!C24+'تیران و کرون'!C24+چادگان!C24+'خمینی شهر'!C24+خوانسار!C24+سمیرم!C24+دهاقان!C24+شهرضا!C24+فریدن!C24+فلاورجان!C24+فریدونشهر!C24+کاشان!C24+گلپایگان!C24+لنجان!C24+مبارکه!C24+نائین!C24+'خور و بیابانک'!C24+نجفآباد!C24+نطنز!C24+'بوئین ومیاندشت'!C24</f>
        <v>2.2</v>
      </c>
      <c r="D24" s="1">
        <f>اصفهان!D24+'آران و بیدگل'!D24+اردستان!D24+برخوار!D24+'شاهین شهر'!D24+'تیران و کرون'!D24+چادگان!D24+'خمینی شهر'!D24+خوانسار!D24+سمیرم!D24+دهاقان!D24+شهرضا!D24+فریدن!D24+فلاورجان!D24+فریدونشهر!D24+کاشان!D24+گلپایگان!D24+لنجان!D24+مبارکه!D24+نائین!D24+'خور و بیابانک'!D24+نجفآباد!D24+نطنز!D24+'بوئین ومیاندشت'!D24</f>
        <v>40.2</v>
      </c>
      <c r="E24" s="1">
        <f>اصفهان!E24+'آران و بیدگل'!E24+اردستان!E24+برخوار!E24+'شاهین شهر'!E24+'تیران و کرون'!E24+چادگان!E24+'خمینی شهر'!E24+خوانسار!E24+سمیرم!E24+دهاقان!E24+شهرضا!E24+فریدن!E24+فلاورجان!E24+فریدونشهر!E24+کاشان!E24+گلپایگان!E24+لنجان!E24+مبارکه!E24+نائین!E24+'خور و بیابانک'!E24+نجفآباد!E24+نطنز!E24+'بوئین ومیاندشت'!E24</f>
        <v>42.4</v>
      </c>
      <c r="F24" s="1">
        <f>اصفهان!F24+'آران و بیدگل'!F24+اردستان!F24+برخوار!F24+'شاهین شهر'!F24+'تیران و کرون'!F24+چادگان!F24+'خمینی شهر'!F24+خوانسار!F24+سمیرم!F24+دهاقان!F24+شهرضا!F24+فریدن!F24+فلاورجان!F24+فریدونشهر!F24+کاشان!F24+گلپایگان!F24+لنجان!F24+مبارکه!F24+نائین!F24+'خور و بیابانک'!F24+نجفآباد!F24+نطنز!F24+'بوئین ومیاندشت'!F24</f>
        <v>278.1</v>
      </c>
      <c r="G24" s="2">
        <f t="shared" si="0"/>
        <v>6917.910447761194</v>
      </c>
    </row>
    <row r="25" spans="1:7" ht="21">
      <c r="A25" s="7">
        <v>21</v>
      </c>
      <c r="B25" s="4" t="s">
        <v>22</v>
      </c>
      <c r="C25" s="1">
        <f>اصفهان!C25+'آران و بیدگل'!C25+اردستان!C25+برخوار!C25+'شاهین شهر'!C25+'تیران و کرون'!C25+چادگان!C25+'خمینی شهر'!C25+خوانسار!C25+سمیرم!C25+دهاقان!C25+شهرضا!C25+فریدن!C25+فلاورجان!C25+فریدونشهر!C25+کاشان!C25+گلپایگان!C25+لنجان!C25+مبارکه!C25+نائین!C25+'خور و بیابانک'!C25+نجفآباد!C25+نطنز!C25+'بوئین ومیاندشت'!C25</f>
        <v>479</v>
      </c>
      <c r="D25" s="1">
        <f>اصفهان!D25+'آران و بیدگل'!D25+اردستان!D25+برخوار!D25+'شاهین شهر'!D25+'تیران و کرون'!D25+چادگان!D25+'خمینی شهر'!D25+خوانسار!D25+سمیرم!D25+دهاقان!D25+شهرضا!D25+فریدن!D25+فلاورجان!D25+فریدونشهر!D25+کاشان!D25+گلپایگان!D25+لنجان!D25+مبارکه!D25+نائین!D25+'خور و بیابانک'!D25+نجفآباد!D25+نطنز!D25+'بوئین ومیاندشت'!D25</f>
        <v>522</v>
      </c>
      <c r="E25" s="1">
        <f>اصفهان!E25+'آران و بیدگل'!E25+اردستان!E25+برخوار!E25+'شاهین شهر'!E25+'تیران و کرون'!E25+چادگان!E25+'خمینی شهر'!E25+خوانسار!E25+سمیرم!E25+دهاقان!E25+شهرضا!E25+فریدن!E25+فلاورجان!E25+فریدونشهر!E25+کاشان!E25+گلپایگان!E25+لنجان!E25+مبارکه!E25+نائین!E25+'خور و بیابانک'!E25+نجفآباد!E25+نطنز!E25+'بوئین ومیاندشت'!E25</f>
        <v>1001</v>
      </c>
      <c r="F25" s="1">
        <f>اصفهان!F25+'آران و بیدگل'!F25+اردستان!F25+برخوار!F25+'شاهین شهر'!F25+'تیران و کرون'!F25+چادگان!F25+'خمینی شهر'!F25+خوانسار!F25+سمیرم!F25+دهاقان!F25+شهرضا!F25+فریدن!F25+فلاورجان!F25+فریدونشهر!F25+کاشان!F25+گلپایگان!F25+لنجان!F25+مبارکه!F25+نائین!F25+'خور و بیابانک'!F25+نجفآباد!F25+نطنز!F25+'بوئین ومیاندشت'!F25</f>
        <v>568.1</v>
      </c>
      <c r="G25" s="2">
        <f t="shared" si="0"/>
        <v>1088.3141762452108</v>
      </c>
    </row>
    <row r="26" spans="1:7" ht="21">
      <c r="A26" s="7">
        <v>22</v>
      </c>
      <c r="B26" s="4" t="s">
        <v>23</v>
      </c>
      <c r="C26" s="1">
        <f>اصفهان!C26+'آران و بیدگل'!C26+اردستان!C26+برخوار!C26+'شاهین شهر'!C26+'تیران و کرون'!C26+چادگان!C26+'خمینی شهر'!C26+خوانسار!C26+سمیرم!C26+دهاقان!C26+شهرضا!C26+فریدن!C26+فلاورجان!C26+فریدونشهر!C26+کاشان!C26+گلپایگان!C26+لنجان!C26+مبارکه!C26+نائین!C26+'خور و بیابانک'!C26+نجفآباد!C26+نطنز!C26+'بوئین ومیاندشت'!C26</f>
        <v>157</v>
      </c>
      <c r="D26" s="1">
        <f>اصفهان!D26+'آران و بیدگل'!D26+اردستان!D26+برخوار!D26+'شاهین شهر'!D26+'تیران و کرون'!D26+چادگان!D26+'خمینی شهر'!D26+خوانسار!D26+سمیرم!D26+دهاقان!D26+شهرضا!D26+فریدن!D26+فلاورجان!D26+فریدونشهر!D26+کاشان!D26+گلپایگان!D26+لنجان!D26+مبارکه!D26+نائین!D26+'خور و بیابانک'!D26+نجفآباد!D26+نطنز!D26+'بوئین ومیاندشت'!D26</f>
        <v>207</v>
      </c>
      <c r="E26" s="1">
        <f>اصفهان!E26+'آران و بیدگل'!E26+اردستان!E26+برخوار!E26+'شاهین شهر'!E26+'تیران و کرون'!E26+چادگان!E26+'خمینی شهر'!E26+خوانسار!E26+سمیرم!E26+دهاقان!E26+شهرضا!E26+فریدن!E26+فلاورجان!E26+فریدونشهر!E26+کاشان!E26+گلپایگان!E26+لنجان!E26+مبارکه!E26+نائین!E26+'خور و بیابانک'!E26+نجفآباد!E26+نطنز!E26+'بوئین ومیاندشت'!E26</f>
        <v>364</v>
      </c>
      <c r="F26" s="1">
        <f>اصفهان!F26+'آران و بیدگل'!F26+اردستان!F26+برخوار!F26+'شاهین شهر'!F26+'تیران و کرون'!F26+چادگان!F26+'خمینی شهر'!F26+خوانسار!F26+سمیرم!F26+دهاقان!F26+شهرضا!F26+فریدن!F26+فلاورجان!F26+فریدونشهر!F26+کاشان!F26+گلپایگان!F26+لنجان!F26+مبارکه!F26+نائین!F26+'خور و بیابانک'!F26+نجفآباد!F26+نطنز!F26+'بوئین ومیاندشت'!F26</f>
        <v>135</v>
      </c>
      <c r="G26" s="2">
        <f t="shared" si="0"/>
        <v>652.1739130434783</v>
      </c>
    </row>
    <row r="27" spans="1:7" ht="21">
      <c r="A27" s="7">
        <v>23</v>
      </c>
      <c r="B27" s="4" t="s">
        <v>24</v>
      </c>
      <c r="C27" s="1">
        <f>اصفهان!C27+'آران و بیدگل'!C27+اردستان!C27+برخوار!C27+'شاهین شهر'!C27+'تیران و کرون'!C27+چادگان!C27+'خمینی شهر'!C27+خوانسار!C27+سمیرم!C27+دهاقان!C27+شهرضا!C27+فریدن!C27+فلاورجان!C27+فریدونشهر!C27+کاشان!C27+گلپایگان!C27+لنجان!C27+مبارکه!C27+نائین!C27+'خور و بیابانک'!C27+نجفآباد!C27+نطنز!C27+'بوئین ومیاندشت'!C27</f>
        <v>201.5</v>
      </c>
      <c r="D27" s="1">
        <f>اصفهان!D27+'آران و بیدگل'!D27+اردستان!D27+برخوار!D27+'شاهین شهر'!D27+'تیران و کرون'!D27+چادگان!D27+'خمینی شهر'!D27+خوانسار!D27+سمیرم!D27+دهاقان!D27+شهرضا!D27+فریدن!D27+فلاورجان!D27+فریدونشهر!D27+کاشان!D27+گلپایگان!D27+لنجان!D27+مبارکه!D27+نائین!D27+'خور و بیابانک'!D27+نجفآباد!D27+نطنز!D27+'بوئین ومیاندشت'!D27</f>
        <v>795</v>
      </c>
      <c r="E27" s="1">
        <f>اصفهان!E27+'آران و بیدگل'!E27+اردستان!E27+برخوار!E27+'شاهین شهر'!E27+'تیران و کرون'!E27+چادگان!E27+'خمینی شهر'!E27+خوانسار!E27+سمیرم!E27+دهاقان!E27+شهرضا!E27+فریدن!E27+فلاورجان!E27+فریدونشهر!E27+کاشان!E27+گلپایگان!E27+لنجان!E27+مبارکه!E27+نائین!E27+'خور و بیابانک'!E27+نجفآباد!E27+نطنز!E27+'بوئین ومیاندشت'!E27</f>
        <v>996.5</v>
      </c>
      <c r="F27" s="1">
        <f>اصفهان!F27+'آران و بیدگل'!F27+اردستان!F27+برخوار!F27+'شاهین شهر'!F27+'تیران و کرون'!F27+چادگان!F27+'خمینی شهر'!F27+خوانسار!F27+سمیرم!F27+دهاقان!F27+شهرضا!F27+فریدن!F27+فلاورجان!F27+فریدونشهر!F27+کاشان!F27+گلپایگان!F27+لنجان!F27+مبارکه!F27+نائین!F27+'خور و بیابانک'!F27+نجفآباد!F27+نطنز!F27+'بوئین ومیاندشت'!F27</f>
        <v>3642.3</v>
      </c>
      <c r="G27" s="2">
        <f t="shared" si="0"/>
        <v>4581.509433962264</v>
      </c>
    </row>
    <row r="28" spans="1:7" ht="21">
      <c r="A28" s="7">
        <v>24</v>
      </c>
      <c r="B28" s="4" t="s">
        <v>26</v>
      </c>
      <c r="C28" s="1">
        <f>اصفهان!C28+'آران و بیدگل'!C28+اردستان!C28+برخوار!C28+'شاهین شهر'!C28+'تیران و کرون'!C28+چادگان!C28+'خمینی شهر'!C28+خوانسار!C28+سمیرم!C28+دهاقان!C28+شهرضا!C28+فریدن!C28+فلاورجان!C28+فریدونشهر!C28+کاشان!C28+گلپایگان!C28+لنجان!C28+مبارکه!C28+نائین!C28+'خور و بیابانک'!C28+نجفآباد!C28+نطنز!C28+'بوئین ومیاندشت'!C28</f>
        <v>154.5</v>
      </c>
      <c r="D28" s="1">
        <f>اصفهان!D28+'آران و بیدگل'!D28+اردستان!D28+برخوار!D28+'شاهین شهر'!D28+'تیران و کرون'!D28+چادگان!D28+'خمینی شهر'!D28+خوانسار!D28+سمیرم!D28+دهاقان!D28+شهرضا!D28+فریدن!D28+فلاورجان!D28+فریدونشهر!D28+کاشان!D28+گلپایگان!D28+لنجان!D28+مبارکه!D28+نائین!D28+'خور و بیابانک'!D28+نجفآباد!D28+نطنز!D28+'بوئین ومیاندشت'!D28</f>
        <v>1683.5</v>
      </c>
      <c r="E28" s="1">
        <f>اصفهان!E28+'آران و بیدگل'!E28+اردستان!E28+برخوار!E28+'شاهین شهر'!E28+'تیران و کرون'!E28+چادگان!E28+'خمینی شهر'!E28+خوانسار!E28+سمیرم!E28+دهاقان!E28+شهرضا!E28+فریدن!E28+فلاورجان!E28+فریدونشهر!E28+کاشان!E28+گلپایگان!E28+لنجان!E28+مبارکه!E28+نائین!E28+'خور و بیابانک'!E28+نجفآباد!E28+نطنز!E28+'بوئین ومیاندشت'!E28</f>
        <v>1838</v>
      </c>
      <c r="F28" s="1">
        <f>اصفهان!F28+'آران و بیدگل'!F28+اردستان!F28+برخوار!F28+'شاهین شهر'!F28+'تیران و کرون'!F28+چادگان!F28+'خمینی شهر'!F28+خوانسار!F28+سمیرم!F28+دهاقان!F28+شهرضا!F28+فریدن!F28+فلاورجان!F28+فریدونشهر!F28+کاشان!F28+گلپایگان!F28+لنجان!F28+مبارکه!F28+نائین!F28+'خور و بیابانک'!F28+نجفآباد!F28+نطنز!F28+'بوئین ومیاندشت'!F28</f>
        <v>4332</v>
      </c>
      <c r="G28" s="2">
        <f t="shared" si="0"/>
        <v>2573.2105732105733</v>
      </c>
    </row>
    <row r="29" spans="1:7" ht="21">
      <c r="A29" s="7">
        <v>25</v>
      </c>
      <c r="B29" s="4" t="s">
        <v>11</v>
      </c>
      <c r="C29" s="1">
        <f>اصفهان!C29+'آران و بیدگل'!C29+اردستان!C29+برخوار!C29+'شاهین شهر'!C29+'تیران و کرون'!C29+چادگان!C29+'خمینی شهر'!C29+خوانسار!C29+سمیرم!C29+دهاقان!C29+شهرضا!C29+فریدن!C29+فلاورجان!C29+فریدونشهر!C29+کاشان!C29+گلپایگان!C29+لنجان!C29+مبارکه!C29+نائین!C29+'خور و بیابانک'!C29+نجفآباد!C29+نطنز!C29+'بوئین ومیاندشت'!C29</f>
        <v>61.08</v>
      </c>
      <c r="D29" s="1">
        <f>اصفهان!D29+'آران و بیدگل'!D29+اردستان!D29+برخوار!D29+'شاهین شهر'!D29+'تیران و کرون'!D29+چادگان!D29+'خمینی شهر'!D29+خوانسار!D29+سمیرم!D29+دهاقان!D29+شهرضا!D29+فریدن!D29+فلاورجان!D29+فریدونشهر!D29+کاشان!D29+گلپایگان!D29+لنجان!D29+مبارکه!D29+نائین!D29+'خور و بیابانک'!D29+نجفآباد!D29+نطنز!D29+'بوئین ومیاندشت'!D29</f>
        <v>484.695</v>
      </c>
      <c r="E29" s="1">
        <f>اصفهان!E29+'آران و بیدگل'!E29+اردستان!E29+برخوار!E29+'شاهین شهر'!E29+'تیران و کرون'!E29+چادگان!E29+'خمینی شهر'!E29+خوانسار!E29+سمیرم!E29+دهاقان!E29+شهرضا!E29+فریدن!E29+فلاورجان!E29+فریدونشهر!E29+کاشان!E29+گلپایگان!E29+لنجان!E29+مبارکه!E29+نائین!E29+'خور و بیابانک'!E29+نجفآباد!E29+نطنز!E29+'بوئین ومیاندشت'!E29</f>
        <v>545.7750000000001</v>
      </c>
      <c r="F29" s="1">
        <f>اصفهان!F29+'آران و بیدگل'!F29+اردستان!F29+برخوار!F29+'شاهین شهر'!F29+'تیران و کرون'!F29+چادگان!F29+'خمینی شهر'!F29+خوانسار!F29+سمیرم!F29+دهاقان!F29+شهرضا!F29+فریدن!F29+فلاورجان!F29+فریدونشهر!F29+کاشان!F29+گلپایگان!F29+لنجان!F29+مبارکه!F29+نائین!F29+'خور و بیابانک'!F29+نجفآباد!F29+نطنز!F29+'بوئین ومیاندشت'!F29</f>
        <v>2.6652</v>
      </c>
      <c r="G29" s="2">
        <f t="shared" si="0"/>
        <v>5.498715687184724</v>
      </c>
    </row>
    <row r="30" spans="1:7" ht="21">
      <c r="A30" s="7">
        <v>26</v>
      </c>
      <c r="B30" s="4" t="s">
        <v>25</v>
      </c>
      <c r="C30" s="1">
        <f>اصفهان!C30+'آران و بیدگل'!C30+اردستان!C30+برخوار!C30+'شاهین شهر'!C30+'تیران و کرون'!C30+چادگان!C30+'خمینی شهر'!C30+خوانسار!C30+سمیرم!C30+دهاقان!C30+شهرضا!C30+فریدن!C30+فلاورجان!C30+فریدونشهر!C30+کاشان!C30+گلپایگان!C30+لنجان!C30+مبارکه!C30+نائین!C30+'خور و بیابانک'!C30+نجفآباد!C30+نطنز!C30+'بوئین ومیاندشت'!C30</f>
        <v>0.8</v>
      </c>
      <c r="D30" s="1">
        <f>اصفهان!D30+'آران و بیدگل'!D30+اردستان!D30+برخوار!D30+'شاهین شهر'!D30+'تیران و کرون'!D30+چادگان!D30+'خمینی شهر'!D30+خوانسار!D30+سمیرم!D30+دهاقان!D30+شهرضا!D30+فریدن!D30+فلاورجان!D30+فریدونشهر!D30+کاشان!D30+گلپایگان!D30+لنجان!D30+مبارکه!D30+نائین!D30+'خور و بیابانک'!D30+نجفآباد!D30+نطنز!D30+'بوئین ومیاندشت'!D30</f>
        <v>577.85</v>
      </c>
      <c r="E30" s="1">
        <f>اصفهان!E30+'آران و بیدگل'!E30+اردستان!E30+برخوار!E30+'شاهین شهر'!E30+'تیران و کرون'!E30+چادگان!E30+'خمینی شهر'!E30+خوانسار!E30+سمیرم!E30+دهاقان!E30+شهرضا!E30+فریدن!E30+فلاورجان!E30+فریدونشهر!E30+کاشان!E30+گلپایگان!E30+لنجان!E30+مبارکه!E30+نائین!E30+'خور و بیابانک'!E30+نجفآباد!E30+نطنز!E30+'بوئین ومیاندشت'!E30</f>
        <v>578.65</v>
      </c>
      <c r="F30" s="1">
        <f>اصفهان!F30+'آران و بیدگل'!F30+اردستان!F30+برخوار!F30+'شاهین شهر'!F30+'تیران و کرون'!F30+چادگان!F30+'خمینی شهر'!F30+خوانسار!F30+سمیرم!F30+دهاقان!F30+شهرضا!F30+فریدن!F30+فلاورجان!F30+فریدونشهر!F30+کاشان!F30+گلپایگان!F30+لنجان!F30+مبارکه!F30+نائین!F30+'خور و بیابانک'!F30+نجفآباد!F30+نطنز!F30+'بوئین ومیاندشت'!F30</f>
        <v>4631.2</v>
      </c>
      <c r="G30" s="2">
        <f t="shared" si="0"/>
        <v>8014.536644457904</v>
      </c>
    </row>
    <row r="31" spans="1:7" ht="21">
      <c r="A31" s="5"/>
      <c r="B31" s="4" t="s">
        <v>31</v>
      </c>
      <c r="C31" s="1">
        <f>SUM(C5:C30)</f>
        <v>13093.880000000001</v>
      </c>
      <c r="D31" s="1">
        <f>SUM(D5:D30)</f>
        <v>68397.745</v>
      </c>
      <c r="E31" s="1">
        <f>SUM(E5:E30)</f>
        <v>81491.62499999997</v>
      </c>
      <c r="F31" s="1">
        <f>SUM(F5:F30)</f>
        <v>559010.7951999999</v>
      </c>
      <c r="G31" s="2">
        <f t="shared" si="0"/>
        <v>8172.94188865437</v>
      </c>
    </row>
  </sheetData>
  <sheetProtection/>
  <mergeCells count="6">
    <mergeCell ref="A3:A4"/>
    <mergeCell ref="B3:B4"/>
    <mergeCell ref="C3:E3"/>
    <mergeCell ref="F3:F4"/>
    <mergeCell ref="G3:G4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27"/>
  <sheetViews>
    <sheetView rightToLeft="1" zoomScalePageLayoutView="0" workbookViewId="0" topLeftCell="A1">
      <selection activeCell="A1" sqref="A1:D1"/>
    </sheetView>
  </sheetViews>
  <sheetFormatPr defaultColWidth="9.140625" defaultRowHeight="15"/>
  <cols>
    <col min="1" max="1" width="19.28125" style="0" customWidth="1"/>
    <col min="2" max="2" width="14.7109375" style="0" customWidth="1"/>
    <col min="3" max="3" width="15.421875" style="0" customWidth="1"/>
    <col min="4" max="4" width="11.7109375" style="0" customWidth="1"/>
    <col min="5" max="5" width="20.140625" style="0" customWidth="1"/>
  </cols>
  <sheetData>
    <row r="1" spans="1:5" ht="37.5" customHeight="1">
      <c r="A1" s="155" t="s">
        <v>237</v>
      </c>
      <c r="B1" s="155"/>
      <c r="C1" s="155"/>
      <c r="D1" s="155"/>
      <c r="E1" s="8" t="s">
        <v>238</v>
      </c>
    </row>
    <row r="2" spans="1:5" ht="33" customHeight="1">
      <c r="A2" s="106" t="s">
        <v>36</v>
      </c>
      <c r="B2" s="106" t="s">
        <v>231</v>
      </c>
      <c r="C2" s="106" t="s">
        <v>232</v>
      </c>
      <c r="D2" s="106" t="s">
        <v>233</v>
      </c>
      <c r="E2" s="107" t="s">
        <v>62</v>
      </c>
    </row>
    <row r="3" spans="1:5" ht="22.5">
      <c r="A3" s="10" t="s">
        <v>37</v>
      </c>
      <c r="B3" s="2">
        <v>1021.3</v>
      </c>
      <c r="C3" s="2">
        <v>2086.1</v>
      </c>
      <c r="D3" s="2">
        <f>SUM(B3:C3)</f>
        <v>3107.3999999999996</v>
      </c>
      <c r="E3" s="2">
        <v>11852.7</v>
      </c>
    </row>
    <row r="4" spans="1:5" ht="22.5">
      <c r="A4" s="10" t="s">
        <v>38</v>
      </c>
      <c r="B4" s="2">
        <v>694.7</v>
      </c>
      <c r="C4" s="2">
        <v>1857.695</v>
      </c>
      <c r="D4" s="2">
        <f aca="true" t="shared" si="0" ref="D4:D25">SUM(B4:C4)</f>
        <v>2552.395</v>
      </c>
      <c r="E4" s="2">
        <v>5017.22</v>
      </c>
    </row>
    <row r="5" spans="1:5" ht="22.5">
      <c r="A5" s="10" t="s">
        <v>39</v>
      </c>
      <c r="B5" s="2">
        <v>1268.5</v>
      </c>
      <c r="C5" s="2">
        <v>4454.5</v>
      </c>
      <c r="D5" s="2">
        <f t="shared" si="0"/>
        <v>5723</v>
      </c>
      <c r="E5" s="2">
        <v>22858.6</v>
      </c>
    </row>
    <row r="6" spans="1:5" ht="22.5">
      <c r="A6" s="10" t="s">
        <v>40</v>
      </c>
      <c r="B6" s="2">
        <v>229</v>
      </c>
      <c r="C6" s="2">
        <v>675</v>
      </c>
      <c r="D6" s="2">
        <f t="shared" si="0"/>
        <v>904</v>
      </c>
      <c r="E6" s="2">
        <v>5122.34</v>
      </c>
    </row>
    <row r="7" spans="1:5" ht="22.5">
      <c r="A7" s="10" t="s">
        <v>41</v>
      </c>
      <c r="B7" s="2">
        <v>103</v>
      </c>
      <c r="C7" s="2">
        <v>1189.7</v>
      </c>
      <c r="D7" s="2">
        <f t="shared" si="0"/>
        <v>1292.7</v>
      </c>
      <c r="E7" s="2">
        <v>3700.1</v>
      </c>
    </row>
    <row r="8" spans="1:5" ht="22.5">
      <c r="A8" s="10" t="s">
        <v>42</v>
      </c>
      <c r="B8" s="2">
        <v>296.5</v>
      </c>
      <c r="C8" s="2">
        <v>4057.15</v>
      </c>
      <c r="D8" s="2">
        <f t="shared" si="0"/>
        <v>4353.65</v>
      </c>
      <c r="E8" s="2">
        <v>19685.100000000002</v>
      </c>
    </row>
    <row r="9" spans="1:5" ht="22.5">
      <c r="A9" s="10" t="s">
        <v>43</v>
      </c>
      <c r="B9" s="2">
        <v>824.5</v>
      </c>
      <c r="C9" s="2">
        <v>1026.5</v>
      </c>
      <c r="D9" s="2">
        <f t="shared" si="0"/>
        <v>1851</v>
      </c>
      <c r="E9" s="2">
        <v>2558.803</v>
      </c>
    </row>
    <row r="10" spans="1:5" ht="22.5">
      <c r="A10" s="10" t="s">
        <v>44</v>
      </c>
      <c r="B10" s="2">
        <v>81.3</v>
      </c>
      <c r="C10" s="2">
        <v>1507.2</v>
      </c>
      <c r="D10" s="2">
        <f t="shared" si="0"/>
        <v>1588.5</v>
      </c>
      <c r="E10" s="2">
        <v>18019.5</v>
      </c>
    </row>
    <row r="11" spans="1:5" ht="22.5">
      <c r="A11" s="10" t="s">
        <v>45</v>
      </c>
      <c r="B11" s="2">
        <v>255.2</v>
      </c>
      <c r="C11" s="2">
        <v>1767.8</v>
      </c>
      <c r="D11" s="2">
        <f t="shared" si="0"/>
        <v>2023</v>
      </c>
      <c r="E11" s="2">
        <v>8733.902</v>
      </c>
    </row>
    <row r="12" spans="1:5" ht="22.5">
      <c r="A12" s="10" t="s">
        <v>46</v>
      </c>
      <c r="B12" s="2">
        <v>3604.5</v>
      </c>
      <c r="C12" s="2">
        <v>20500.7</v>
      </c>
      <c r="D12" s="2">
        <f t="shared" si="0"/>
        <v>24105.2</v>
      </c>
      <c r="E12" s="2">
        <v>262231.51</v>
      </c>
    </row>
    <row r="13" spans="1:5" ht="22.5">
      <c r="A13" s="10" t="s">
        <v>47</v>
      </c>
      <c r="B13" s="2">
        <v>337.8</v>
      </c>
      <c r="C13" s="2">
        <v>1237.5</v>
      </c>
      <c r="D13" s="2">
        <f t="shared" si="0"/>
        <v>1575.3</v>
      </c>
      <c r="E13" s="2">
        <v>7911.006</v>
      </c>
    </row>
    <row r="14" spans="1:5" ht="22.5">
      <c r="A14" s="10" t="s">
        <v>48</v>
      </c>
      <c r="B14" s="2">
        <v>336</v>
      </c>
      <c r="C14" s="2">
        <v>3333</v>
      </c>
      <c r="D14" s="2">
        <f t="shared" si="0"/>
        <v>3669</v>
      </c>
      <c r="E14" s="2">
        <v>28516</v>
      </c>
    </row>
    <row r="15" spans="1:5" ht="22.5">
      <c r="A15" s="10" t="s">
        <v>49</v>
      </c>
      <c r="B15" s="2">
        <v>69.5</v>
      </c>
      <c r="C15" s="2">
        <v>522.1</v>
      </c>
      <c r="D15" s="2">
        <f t="shared" si="0"/>
        <v>591.6</v>
      </c>
      <c r="E15" s="2">
        <v>2710.0600000000004</v>
      </c>
    </row>
    <row r="16" spans="1:5" ht="22.5">
      <c r="A16" s="10" t="s">
        <v>50</v>
      </c>
      <c r="B16" s="2">
        <v>843.7</v>
      </c>
      <c r="C16" s="2">
        <v>1106.2</v>
      </c>
      <c r="D16" s="2">
        <f t="shared" si="0"/>
        <v>1949.9</v>
      </c>
      <c r="E16" s="2">
        <v>2529.404</v>
      </c>
    </row>
    <row r="17" spans="1:5" ht="22.5">
      <c r="A17" s="10" t="s">
        <v>51</v>
      </c>
      <c r="B17" s="2">
        <v>295</v>
      </c>
      <c r="C17" s="2">
        <v>1303</v>
      </c>
      <c r="D17" s="2">
        <f t="shared" si="0"/>
        <v>1598</v>
      </c>
      <c r="E17" s="2">
        <v>13608.8</v>
      </c>
    </row>
    <row r="18" spans="1:5" ht="22.5">
      <c r="A18" s="10" t="s">
        <v>52</v>
      </c>
      <c r="B18" s="2">
        <v>872.5</v>
      </c>
      <c r="C18" s="2">
        <v>7107.1</v>
      </c>
      <c r="D18" s="2">
        <f t="shared" si="0"/>
        <v>7979.6</v>
      </c>
      <c r="E18" s="2">
        <v>46146.335</v>
      </c>
    </row>
    <row r="19" spans="1:5" ht="22.5">
      <c r="A19" s="10" t="s">
        <v>53</v>
      </c>
      <c r="B19" s="2">
        <v>161.5</v>
      </c>
      <c r="C19" s="2">
        <v>872</v>
      </c>
      <c r="D19" s="2">
        <f t="shared" si="0"/>
        <v>1033.5</v>
      </c>
      <c r="E19" s="2">
        <v>4092.396</v>
      </c>
    </row>
    <row r="20" spans="1:5" ht="22.5">
      <c r="A20" s="10" t="s">
        <v>54</v>
      </c>
      <c r="B20" s="2">
        <v>384.87999999999994</v>
      </c>
      <c r="C20" s="2">
        <v>2034.5</v>
      </c>
      <c r="D20" s="2">
        <f t="shared" si="0"/>
        <v>2419.38</v>
      </c>
      <c r="E20" s="2">
        <v>6090.4317</v>
      </c>
    </row>
    <row r="21" spans="1:5" ht="22.5">
      <c r="A21" s="10" t="s">
        <v>55</v>
      </c>
      <c r="B21" s="2">
        <v>150</v>
      </c>
      <c r="C21" s="2">
        <v>1625</v>
      </c>
      <c r="D21" s="2">
        <f t="shared" si="0"/>
        <v>1775</v>
      </c>
      <c r="E21" s="2">
        <v>19235.351</v>
      </c>
    </row>
    <row r="22" spans="1:5" ht="22.5">
      <c r="A22" s="10" t="s">
        <v>56</v>
      </c>
      <c r="B22" s="2">
        <v>286</v>
      </c>
      <c r="C22" s="2">
        <v>1102.5</v>
      </c>
      <c r="D22" s="2">
        <f t="shared" si="0"/>
        <v>1388.5</v>
      </c>
      <c r="E22" s="2">
        <v>2747.9</v>
      </c>
    </row>
    <row r="23" spans="1:5" ht="22.5">
      <c r="A23" s="10" t="s">
        <v>57</v>
      </c>
      <c r="B23" s="2">
        <v>303</v>
      </c>
      <c r="C23" s="2">
        <v>2506.5</v>
      </c>
      <c r="D23" s="2">
        <v>2809.5</v>
      </c>
      <c r="E23" s="2">
        <v>12087.75</v>
      </c>
    </row>
    <row r="24" spans="1:5" ht="22.5">
      <c r="A24" s="10" t="s">
        <v>58</v>
      </c>
      <c r="B24" s="2">
        <v>222.5</v>
      </c>
      <c r="C24" s="2">
        <v>4266</v>
      </c>
      <c r="D24" s="2">
        <f t="shared" si="0"/>
        <v>4488.5</v>
      </c>
      <c r="E24" s="2">
        <v>39818.350000000006</v>
      </c>
    </row>
    <row r="25" spans="1:5" ht="22.5">
      <c r="A25" s="10" t="s">
        <v>59</v>
      </c>
      <c r="B25" s="2">
        <v>146</v>
      </c>
      <c r="C25" s="2">
        <v>1642</v>
      </c>
      <c r="D25" s="2">
        <f t="shared" si="0"/>
        <v>1788</v>
      </c>
      <c r="E25" s="2">
        <v>12329.653</v>
      </c>
    </row>
    <row r="26" spans="1:5" ht="22.5">
      <c r="A26" s="10" t="s">
        <v>60</v>
      </c>
      <c r="B26" s="2">
        <v>307</v>
      </c>
      <c r="C26" s="2">
        <v>618</v>
      </c>
      <c r="D26" s="2">
        <v>925</v>
      </c>
      <c r="E26" s="2">
        <v>1407.61</v>
      </c>
    </row>
    <row r="27" spans="1:5" ht="22.5">
      <c r="A27" s="10" t="s">
        <v>61</v>
      </c>
      <c r="B27" s="2">
        <f>SUM(B3:B26)</f>
        <v>13093.88</v>
      </c>
      <c r="C27" s="2">
        <f>SUM(C3:C26)</f>
        <v>68397.745</v>
      </c>
      <c r="D27" s="2">
        <f>SUM(D3:D26)</f>
        <v>81491.625</v>
      </c>
      <c r="E27" s="2">
        <f>SUM(E3:E26)</f>
        <v>559010.8217000001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4"/>
  <sheetViews>
    <sheetView showGridLines="0" showZeros="0" rightToLeft="1" zoomScale="55" zoomScaleNormal="55" zoomScalePageLayoutView="0" workbookViewId="0" topLeftCell="A1">
      <selection activeCell="A1" sqref="A1"/>
    </sheetView>
  </sheetViews>
  <sheetFormatPr defaultColWidth="9.140625" defaultRowHeight="15"/>
  <cols>
    <col min="1" max="1" width="1.1484375" style="12" customWidth="1"/>
    <col min="2" max="2" width="19.8515625" style="12" customWidth="1"/>
    <col min="3" max="4" width="13.57421875" style="12" customWidth="1"/>
    <col min="5" max="5" width="13.421875" style="12" customWidth="1"/>
    <col min="6" max="6" width="15.7109375" style="12" customWidth="1"/>
    <col min="7" max="7" width="13.57421875" style="12" customWidth="1"/>
    <col min="8" max="8" width="15.140625" style="12" customWidth="1"/>
    <col min="9" max="10" width="15.00390625" style="12" customWidth="1"/>
    <col min="11" max="11" width="18.28125" style="12" customWidth="1"/>
    <col min="12" max="12" width="36.421875" style="12" customWidth="1"/>
    <col min="13" max="16384" width="9.00390625" style="12" customWidth="1"/>
  </cols>
  <sheetData>
    <row r="1" spans="2:12" ht="26.25" customHeight="1">
      <c r="B1" s="108" t="s">
        <v>63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2:12" ht="45.75" customHeight="1">
      <c r="B2" s="109" t="s">
        <v>175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2:11" ht="10.5" customHeight="1" thickBot="1">
      <c r="B3" s="32"/>
      <c r="C3" s="33"/>
      <c r="D3" s="33"/>
      <c r="E3" s="33"/>
      <c r="F3" s="14"/>
      <c r="G3" s="14"/>
      <c r="H3" s="15"/>
      <c r="I3" s="15"/>
      <c r="J3" s="15"/>
      <c r="K3" s="16"/>
    </row>
    <row r="4" spans="2:12" ht="44.25" customHeight="1" thickTop="1">
      <c r="B4" s="117" t="s">
        <v>87</v>
      </c>
      <c r="C4" s="113" t="s">
        <v>88</v>
      </c>
      <c r="D4" s="113" t="s">
        <v>89</v>
      </c>
      <c r="E4" s="120" t="s">
        <v>90</v>
      </c>
      <c r="F4" s="121"/>
      <c r="G4" s="113" t="s">
        <v>91</v>
      </c>
      <c r="H4" s="113" t="s">
        <v>176</v>
      </c>
      <c r="I4" s="113" t="s">
        <v>177</v>
      </c>
      <c r="J4" s="113" t="s">
        <v>95</v>
      </c>
      <c r="K4" s="113" t="s">
        <v>96</v>
      </c>
      <c r="L4" s="115" t="s">
        <v>97</v>
      </c>
    </row>
    <row r="5" spans="2:12" ht="36" customHeight="1" thickBot="1">
      <c r="B5" s="118"/>
      <c r="C5" s="114"/>
      <c r="D5" s="119"/>
      <c r="E5" s="36" t="s">
        <v>98</v>
      </c>
      <c r="F5" s="36" t="s">
        <v>99</v>
      </c>
      <c r="G5" s="114"/>
      <c r="H5" s="114"/>
      <c r="I5" s="114"/>
      <c r="J5" s="114"/>
      <c r="K5" s="114"/>
      <c r="L5" s="116"/>
    </row>
    <row r="6" spans="2:12" ht="25.5" customHeight="1">
      <c r="B6" s="37" t="s">
        <v>178</v>
      </c>
      <c r="C6" s="41">
        <f>'[6]آران و بیدگل'!C6+'[6]اصفهان'!C6+'[6]خمینی شهر'!C6+'[6]فلاورجان'!C6+'[6]کاشان'!C6+'[6]مبارکه'!C6+'[6]نجف آباد'!C6</f>
        <v>210300</v>
      </c>
      <c r="D6" s="38">
        <f>'[6]آران و بیدگل'!D6+'[6]اصفهان'!D6+'[6]خمینی شهر'!D6+'[6]فلاورجان'!D6+'[6]کاشان'!D6+'[6]مبارکه'!D6+'[6]نجف آباد'!D6</f>
        <v>0</v>
      </c>
      <c r="E6" s="38">
        <f>'[6]آران و بیدگل'!E6+'[6]اصفهان'!E6+'[6]خمینی شهر'!E6+'[6]فلاورجان'!E6+'[6]کاشان'!E6+'[6]مبارکه'!E6+'[6]نجف آباد'!E6</f>
        <v>0</v>
      </c>
      <c r="F6" s="38">
        <f>'[6]آران و بیدگل'!F6+'[6]اصفهان'!F6+'[6]خمینی شهر'!F6+'[6]فلاورجان'!F6+'[6]کاشان'!F6+'[6]مبارکه'!F6+'[6]نجف آباد'!F6</f>
        <v>233600</v>
      </c>
      <c r="G6" s="41">
        <f>SUM(C6:F6)</f>
        <v>443900</v>
      </c>
      <c r="H6" s="41">
        <f>'[6]آران و بیدگل'!H6+'[6]اصفهان'!H6+'[6]خمینی شهر'!H6+'[6]فلاورجان'!H6+'[6]کاشان'!H6+'[6]مبارکه'!H6+'[6]نجف آباد'!H6</f>
        <v>11344300</v>
      </c>
      <c r="I6" s="41">
        <f>H6/G6</f>
        <v>25.555981076819105</v>
      </c>
      <c r="J6" s="41">
        <f>'[6]آران و بیدگل'!J6+'[6]اصفهان'!J6+'[6]خمینی شهر'!J6+'[6]فلاورجان'!J6+'[6]کاشان'!J6+'[6]مبارکه'!J6+'[6]نجف آباد'!J6</f>
        <v>295</v>
      </c>
      <c r="K6" s="41">
        <f>'[6]آران و بیدگل'!K6+'[6]اصفهان'!K6+'[6]خمینی شهر'!K6+'[6]فلاورجان'!K6+'[6]کاشان'!K6+'[6]مبارکه'!K6+'[6]نجف آباد'!K6</f>
        <v>295</v>
      </c>
      <c r="L6" s="42"/>
    </row>
    <row r="7" spans="2:12" ht="26.25" customHeight="1">
      <c r="B7" s="40" t="s">
        <v>179</v>
      </c>
      <c r="C7" s="41">
        <f>'[6]آران و بیدگل'!C7+'[6]اصفهان'!C7+'[6]خمینی شهر'!C7+'[6]فلاورجان'!C7+'[6]کاشان'!C7+'[6]مبارکه'!C7+'[6]نجف آباد'!C7</f>
        <v>1800</v>
      </c>
      <c r="D7" s="41">
        <f>'[6]آران و بیدگل'!D7+'[6]اصفهان'!D7+'[6]خمینی شهر'!D7+'[6]فلاورجان'!D7+'[6]کاشان'!D7+'[6]مبارکه'!D7+'[6]نجف آباد'!D7</f>
        <v>0</v>
      </c>
      <c r="E7" s="41">
        <f>'[6]آران و بیدگل'!E7+'[6]اصفهان'!E7+'[6]خمینی شهر'!E7+'[6]فلاورجان'!E7+'[6]کاشان'!E7+'[6]مبارکه'!E7+'[6]نجف آباد'!E7</f>
        <v>0</v>
      </c>
      <c r="F7" s="41">
        <f>'[6]آران و بیدگل'!F7+'[6]اصفهان'!F7+'[6]خمینی شهر'!F7+'[6]فلاورجان'!F7+'[6]کاشان'!F7+'[6]مبارکه'!F7+'[6]نجف آباد'!F7</f>
        <v>250</v>
      </c>
      <c r="G7" s="41">
        <f aca="true" t="shared" si="0" ref="G7:G32">SUM(C7:F7)</f>
        <v>2050</v>
      </c>
      <c r="H7" s="41">
        <f>'[6]آران و بیدگل'!H7+'[6]اصفهان'!H7+'[6]خمینی شهر'!H7+'[6]فلاورجان'!H7+'[6]کاشان'!H7+'[6]مبارکه'!H7+'[6]نجف آباد'!H7</f>
        <v>255000</v>
      </c>
      <c r="I7" s="41">
        <f aca="true" t="shared" si="1" ref="I7:I32">H7/G7</f>
        <v>124.39024390243902</v>
      </c>
      <c r="J7" s="41">
        <f>'[6]آران و بیدگل'!J7+'[6]اصفهان'!J7+'[6]خمینی شهر'!J7+'[6]فلاورجان'!J7+'[6]کاشان'!J7+'[6]مبارکه'!J7+'[6]نجف آباد'!J7</f>
        <v>61</v>
      </c>
      <c r="K7" s="41">
        <f>'[6]آران و بیدگل'!K7+'[6]اصفهان'!K7+'[6]خمینی شهر'!K7+'[6]فلاورجان'!K7+'[6]کاشان'!K7+'[6]مبارکه'!K7+'[6]نجف آباد'!K7</f>
        <v>61</v>
      </c>
      <c r="L7" s="42"/>
    </row>
    <row r="8" spans="2:12" ht="26.25" customHeight="1">
      <c r="B8" s="40" t="s">
        <v>180</v>
      </c>
      <c r="C8" s="41">
        <f>'[6]آران و بیدگل'!C8+'[6]اصفهان'!C8+'[6]خمینی شهر'!C8+'[6]فلاورجان'!C8+'[6]کاشان'!C8+'[6]مبارکه'!C8+'[6]نجف آباد'!C8</f>
        <v>33670</v>
      </c>
      <c r="D8" s="41">
        <f>'[6]آران و بیدگل'!D8+'[6]اصفهان'!D8+'[6]خمینی شهر'!D8+'[6]فلاورجان'!D8+'[6]کاشان'!D8+'[6]مبارکه'!D8+'[6]نجف آباد'!D8</f>
        <v>0</v>
      </c>
      <c r="E8" s="41">
        <f>'[6]آران و بیدگل'!E8+'[6]اصفهان'!E8+'[6]خمینی شهر'!E8+'[6]فلاورجان'!E8+'[6]کاشان'!E8+'[6]مبارکه'!E8+'[6]نجف آباد'!E8</f>
        <v>0</v>
      </c>
      <c r="F8" s="41">
        <f>'[6]آران و بیدگل'!F8+'[6]اصفهان'!F8+'[6]خمینی شهر'!F8+'[6]فلاورجان'!F8+'[6]کاشان'!F8+'[6]مبارکه'!F8+'[6]نجف آباد'!F8</f>
        <v>48250</v>
      </c>
      <c r="G8" s="41">
        <f t="shared" si="0"/>
        <v>81920</v>
      </c>
      <c r="H8" s="41">
        <f>'[6]آران و بیدگل'!H8+'[6]اصفهان'!H8+'[6]خمینی شهر'!H8+'[6]فلاورجان'!H8+'[6]کاشان'!H8+'[6]مبارکه'!H8+'[6]نجف آباد'!H8</f>
        <v>3985000</v>
      </c>
      <c r="I8" s="41">
        <f t="shared" si="1"/>
        <v>48.64501953125</v>
      </c>
      <c r="J8" s="41">
        <f>'[6]آران و بیدگل'!J8+'[6]اصفهان'!J8+'[6]خمینی شهر'!J8+'[6]فلاورجان'!J8+'[6]کاشان'!J8+'[6]مبارکه'!J8+'[6]نجف آباد'!J8</f>
        <v>66</v>
      </c>
      <c r="K8" s="41">
        <f>'[6]آران و بیدگل'!K8+'[6]اصفهان'!K8+'[6]خمینی شهر'!K8+'[6]فلاورجان'!K8+'[6]کاشان'!K8+'[6]مبارکه'!K8+'[6]نجف آباد'!K8</f>
        <v>66</v>
      </c>
      <c r="L8" s="42"/>
    </row>
    <row r="9" spans="2:12" ht="26.25" customHeight="1">
      <c r="B9" s="40" t="s">
        <v>181</v>
      </c>
      <c r="C9" s="41">
        <f>'[6]آران و بیدگل'!C9+'[6]اصفهان'!C9+'[6]خمینی شهر'!C9+'[6]فلاورجان'!C9+'[6]کاشان'!C9+'[6]مبارکه'!C9+'[6]نجف آباد'!C9</f>
        <v>1740</v>
      </c>
      <c r="D9" s="41">
        <f>'[6]آران و بیدگل'!D9+'[6]اصفهان'!D9+'[6]خمینی شهر'!D9+'[6]فلاورجان'!D9+'[6]کاشان'!D9+'[6]مبارکه'!D9+'[6]نجف آباد'!D9</f>
        <v>0</v>
      </c>
      <c r="E9" s="41">
        <f>'[6]آران و بیدگل'!E9+'[6]اصفهان'!E9+'[6]خمینی شهر'!E9+'[6]فلاورجان'!E9+'[6]کاشان'!E9+'[6]مبارکه'!E9+'[6]نجف آباد'!E9</f>
        <v>0</v>
      </c>
      <c r="F9" s="41">
        <f>'[6]آران و بیدگل'!F9+'[6]اصفهان'!F9+'[6]خمینی شهر'!F9+'[6]فلاورجان'!F9+'[6]کاشان'!F9+'[6]مبارکه'!F9+'[6]نجف آباد'!F9</f>
        <v>3300</v>
      </c>
      <c r="G9" s="41">
        <f t="shared" si="0"/>
        <v>5040</v>
      </c>
      <c r="H9" s="41">
        <f>'[6]آران و بیدگل'!H9+'[6]اصفهان'!H9+'[6]خمینی شهر'!H9+'[6]فلاورجان'!H9+'[6]کاشان'!H9+'[6]مبارکه'!H9+'[6]نجف آباد'!H9</f>
        <v>194000</v>
      </c>
      <c r="I9" s="41">
        <f t="shared" si="1"/>
        <v>38.492063492063494</v>
      </c>
      <c r="J9" s="41">
        <f>'[6]آران و بیدگل'!J9+'[6]اصفهان'!J9+'[6]خمینی شهر'!J9+'[6]فلاورجان'!J9+'[6]کاشان'!J9+'[6]مبارکه'!J9+'[6]نجف آباد'!J9</f>
        <v>36</v>
      </c>
      <c r="K9" s="41">
        <f>'[6]آران و بیدگل'!K9+'[6]اصفهان'!K9+'[6]خمینی شهر'!K9+'[6]فلاورجان'!K9+'[6]کاشان'!K9+'[6]مبارکه'!K9+'[6]نجف آباد'!K9</f>
        <v>36</v>
      </c>
      <c r="L9" s="42"/>
    </row>
    <row r="10" spans="2:12" ht="26.25" customHeight="1">
      <c r="B10" s="40" t="s">
        <v>182</v>
      </c>
      <c r="C10" s="41">
        <f>'[6]آران و بیدگل'!C10+'[6]اصفهان'!C10+'[6]خمینی شهر'!C10+'[6]فلاورجان'!C10+'[6]کاشان'!C10+'[6]مبارکه'!C10+'[6]نجف آباد'!C10</f>
        <v>0</v>
      </c>
      <c r="D10" s="41">
        <f>'[6]آران و بیدگل'!D10+'[6]اصفهان'!D10+'[6]خمینی شهر'!D10+'[6]فلاورجان'!D10+'[6]کاشان'!D10+'[6]مبارکه'!D10+'[6]نجف آباد'!D10</f>
        <v>0</v>
      </c>
      <c r="E10" s="41">
        <f>'[6]آران و بیدگل'!E10+'[6]اصفهان'!E10+'[6]خمینی شهر'!E10+'[6]فلاورجان'!E10+'[6]کاشان'!E10+'[6]مبارکه'!E10+'[6]نجف آباد'!E10</f>
        <v>0</v>
      </c>
      <c r="F10" s="41">
        <f>'[6]آران و بیدگل'!F10+'[6]اصفهان'!F10+'[6]خمینی شهر'!F10+'[6]فلاورجان'!F10+'[6]کاشان'!F10+'[6]مبارکه'!F10+'[6]نجف آباد'!F10</f>
        <v>5000</v>
      </c>
      <c r="G10" s="41">
        <f t="shared" si="0"/>
        <v>5000</v>
      </c>
      <c r="H10" s="41">
        <f>'[6]آران و بیدگل'!H10+'[6]اصفهان'!H10+'[6]خمینی شهر'!H10+'[6]فلاورجان'!H10+'[6]کاشان'!H10+'[6]مبارکه'!H10+'[6]نجف آباد'!H10</f>
        <v>160000</v>
      </c>
      <c r="I10" s="41">
        <f t="shared" si="1"/>
        <v>32</v>
      </c>
      <c r="J10" s="41">
        <f>'[6]آران و بیدگل'!J10+'[6]اصفهان'!J10+'[6]خمینی شهر'!J10+'[6]فلاورجان'!J10+'[6]کاشان'!J10+'[6]مبارکه'!J10+'[6]نجف آباد'!J10</f>
        <v>6</v>
      </c>
      <c r="K10" s="41">
        <f>'[6]آران و بیدگل'!K10+'[6]اصفهان'!K10+'[6]خمینی شهر'!K10+'[6]فلاورجان'!K10+'[6]کاشان'!K10+'[6]مبارکه'!K10+'[6]نجف آباد'!K10</f>
        <v>6</v>
      </c>
      <c r="L10" s="42"/>
    </row>
    <row r="11" spans="2:12" ht="26.25" customHeight="1">
      <c r="B11" s="40" t="s">
        <v>183</v>
      </c>
      <c r="C11" s="41">
        <f>'[6]آران و بیدگل'!C11+'[6]اصفهان'!C11+'[6]خمینی شهر'!C11+'[6]فلاورجان'!C11+'[6]کاشان'!C11+'[6]مبارکه'!C11+'[6]نجف آباد'!C11</f>
        <v>64500</v>
      </c>
      <c r="D11" s="41">
        <f>'[6]آران و بیدگل'!D11+'[6]اصفهان'!D11+'[6]خمینی شهر'!D11+'[6]فلاورجان'!D11+'[6]کاشان'!D11+'[6]مبارکه'!D11+'[6]نجف آباد'!D11</f>
        <v>0</v>
      </c>
      <c r="E11" s="41">
        <f>'[6]آران و بیدگل'!E11+'[6]اصفهان'!E11+'[6]خمینی شهر'!E11+'[6]فلاورجان'!E11+'[6]کاشان'!E11+'[6]مبارکه'!E11+'[6]نجف آباد'!E11</f>
        <v>0</v>
      </c>
      <c r="F11" s="41">
        <f>'[6]آران و بیدگل'!F11+'[6]اصفهان'!F11+'[6]خمینی شهر'!F11+'[6]فلاورجان'!F11+'[6]کاشان'!F11+'[6]مبارکه'!F11+'[6]نجف آباد'!F11</f>
        <v>14500</v>
      </c>
      <c r="G11" s="41">
        <f t="shared" si="0"/>
        <v>79000</v>
      </c>
      <c r="H11" s="41">
        <f>'[6]آران و بیدگل'!H11+'[6]اصفهان'!H11+'[6]خمینی شهر'!H11+'[6]فلاورجان'!H11+'[6]کاشان'!H11+'[6]مبارکه'!H11+'[6]نجف آباد'!H11</f>
        <v>2917000</v>
      </c>
      <c r="I11" s="41">
        <f t="shared" si="1"/>
        <v>36.924050632911396</v>
      </c>
      <c r="J11" s="41">
        <f>'[6]آران و بیدگل'!J11+'[6]اصفهان'!J11+'[6]خمینی شهر'!J11+'[6]فلاورجان'!J11+'[6]کاشان'!J11+'[6]مبارکه'!J11+'[6]نجف آباد'!J11</f>
        <v>45</v>
      </c>
      <c r="K11" s="41">
        <f>'[6]آران و بیدگل'!K11+'[6]اصفهان'!K11+'[6]خمینی شهر'!K11+'[6]فلاورجان'!K11+'[6]کاشان'!K11+'[6]مبارکه'!K11+'[6]نجف آباد'!K11</f>
        <v>45</v>
      </c>
      <c r="L11" s="42"/>
    </row>
    <row r="12" spans="2:12" ht="26.25" customHeight="1">
      <c r="B12" s="40" t="s">
        <v>184</v>
      </c>
      <c r="C12" s="41">
        <f>'[6]آران و بیدگل'!C12+'[6]اصفهان'!C12+'[6]خمینی شهر'!C12+'[6]فلاورجان'!C12+'[6]کاشان'!C12+'[6]مبارکه'!C12+'[6]نجف آباد'!C12</f>
        <v>20000</v>
      </c>
      <c r="D12" s="41">
        <f>'[6]آران و بیدگل'!D12+'[6]اصفهان'!D12+'[6]خمینی شهر'!D12+'[6]فلاورجان'!D12+'[6]کاشان'!D12+'[6]مبارکه'!D12+'[6]نجف آباد'!D12</f>
        <v>0</v>
      </c>
      <c r="E12" s="41">
        <f>'[6]آران و بیدگل'!E12+'[6]اصفهان'!E12+'[6]خمینی شهر'!E12+'[6]فلاورجان'!E12+'[6]کاشان'!E12+'[6]مبارکه'!E12+'[6]نجف آباد'!E12</f>
        <v>0</v>
      </c>
      <c r="F12" s="41">
        <f>'[6]آران و بیدگل'!F12+'[6]اصفهان'!F12+'[6]خمینی شهر'!F12+'[6]فلاورجان'!F12+'[6]کاشان'!F12+'[6]مبارکه'!F12+'[6]نجف آباد'!F12</f>
        <v>14300</v>
      </c>
      <c r="G12" s="41">
        <f t="shared" si="0"/>
        <v>34300</v>
      </c>
      <c r="H12" s="41">
        <f>'[6]آران و بیدگل'!H12+'[6]اصفهان'!H12+'[6]خمینی شهر'!H12+'[6]فلاورجان'!H12+'[6]کاشان'!H12+'[6]مبارکه'!H12+'[6]نجف آباد'!H12</f>
        <v>1357000</v>
      </c>
      <c r="I12" s="41">
        <f t="shared" si="1"/>
        <v>39.56268221574344</v>
      </c>
      <c r="J12" s="41">
        <f>'[6]آران و بیدگل'!J12+'[6]اصفهان'!J12+'[6]خمینی شهر'!J12+'[6]فلاورجان'!J12+'[6]کاشان'!J12+'[6]مبارکه'!J12+'[6]نجف آباد'!J12</f>
        <v>42</v>
      </c>
      <c r="K12" s="41">
        <f>'[6]آران و بیدگل'!K12+'[6]اصفهان'!K12+'[6]خمینی شهر'!K12+'[6]فلاورجان'!K12+'[6]کاشان'!K12+'[6]مبارکه'!K12+'[6]نجف آباد'!K12</f>
        <v>42</v>
      </c>
      <c r="L12" s="42"/>
    </row>
    <row r="13" spans="2:12" ht="26.25" customHeight="1">
      <c r="B13" s="40" t="s">
        <v>185</v>
      </c>
      <c r="C13" s="41">
        <f>'[6]آران و بیدگل'!C13+'[6]اصفهان'!C13+'[6]خمینی شهر'!C13+'[6]فلاورجان'!C13+'[6]کاشان'!C13+'[6]مبارکه'!C13+'[6]نجف آباد'!C13</f>
        <v>7500</v>
      </c>
      <c r="D13" s="41">
        <f>'[6]آران و بیدگل'!D13+'[6]اصفهان'!D13+'[6]خمینی شهر'!D13+'[6]فلاورجان'!D13+'[6]کاشان'!D13+'[6]مبارکه'!D13+'[6]نجف آباد'!D13</f>
        <v>0</v>
      </c>
      <c r="E13" s="41">
        <f>'[6]آران و بیدگل'!E13+'[6]اصفهان'!E13+'[6]خمینی شهر'!E13+'[6]فلاورجان'!E13+'[6]کاشان'!E13+'[6]مبارکه'!E13+'[6]نجف آباد'!E13</f>
        <v>0</v>
      </c>
      <c r="F13" s="41">
        <f>'[6]آران و بیدگل'!F13+'[6]اصفهان'!F13+'[6]خمینی شهر'!F13+'[6]فلاورجان'!F13+'[6]کاشان'!F13+'[6]مبارکه'!F13+'[6]نجف آباد'!F13</f>
        <v>4450</v>
      </c>
      <c r="G13" s="41">
        <f t="shared" si="0"/>
        <v>11950</v>
      </c>
      <c r="H13" s="41">
        <f>'[6]آران و بیدگل'!H13+'[6]اصفهان'!H13+'[6]خمینی شهر'!H13+'[6]فلاورجان'!H13+'[6]کاشان'!H13+'[6]مبارکه'!H13+'[6]نجف آباد'!H13</f>
        <v>446000</v>
      </c>
      <c r="I13" s="41">
        <f t="shared" si="1"/>
        <v>37.32217573221757</v>
      </c>
      <c r="J13" s="41">
        <f>'[6]آران و بیدگل'!J13+'[6]اصفهان'!J13+'[6]خمینی شهر'!J13+'[6]فلاورجان'!J13+'[6]کاشان'!J13+'[6]مبارکه'!J13+'[6]نجف آباد'!J13</f>
        <v>33</v>
      </c>
      <c r="K13" s="41">
        <f>'[6]آران و بیدگل'!K13+'[6]اصفهان'!K13+'[6]خمینی شهر'!K13+'[6]فلاورجان'!K13+'[6]کاشان'!K13+'[6]مبارکه'!K13+'[6]نجف آباد'!K13</f>
        <v>33</v>
      </c>
      <c r="L13" s="42"/>
    </row>
    <row r="14" spans="2:12" ht="26.25" customHeight="1">
      <c r="B14" s="40" t="s">
        <v>186</v>
      </c>
      <c r="C14" s="41">
        <f>'[6]آران و بیدگل'!C14+'[6]اصفهان'!C14+'[6]خمینی شهر'!C14+'[6]فلاورجان'!C14+'[6]کاشان'!C14+'[6]مبارکه'!C14+'[6]نجف آباد'!C14</f>
        <v>3400</v>
      </c>
      <c r="D14" s="41">
        <f>'[6]آران و بیدگل'!D14+'[6]اصفهان'!D14+'[6]خمینی شهر'!D14+'[6]فلاورجان'!D14+'[6]کاشان'!D14+'[6]مبارکه'!D14+'[6]نجف آباد'!D14</f>
        <v>0</v>
      </c>
      <c r="E14" s="41">
        <f>'[6]آران و بیدگل'!E14+'[6]اصفهان'!E14+'[6]خمینی شهر'!E14+'[6]فلاورجان'!E14+'[6]کاشان'!E14+'[6]مبارکه'!E14+'[6]نجف آباد'!E14</f>
        <v>0</v>
      </c>
      <c r="F14" s="41">
        <f>'[6]آران و بیدگل'!F14+'[6]اصفهان'!F14+'[6]خمینی شهر'!F14+'[6]فلاورجان'!F14+'[6]کاشان'!F14+'[6]مبارکه'!F14+'[6]نجف آباد'!F14</f>
        <v>5800</v>
      </c>
      <c r="G14" s="41">
        <f t="shared" si="0"/>
        <v>9200</v>
      </c>
      <c r="H14" s="41">
        <f>'[6]آران و بیدگل'!H14+'[6]اصفهان'!H14+'[6]خمینی شهر'!H14+'[6]فلاورجان'!H14+'[6]کاشان'!H14+'[6]مبارکه'!H14+'[6]نجف آباد'!H14</f>
        <v>282000</v>
      </c>
      <c r="I14" s="41">
        <f t="shared" si="1"/>
        <v>30.652173913043477</v>
      </c>
      <c r="J14" s="41">
        <f>'[6]آران و بیدگل'!J14+'[6]اصفهان'!J14+'[6]خمینی شهر'!J14+'[6]فلاورجان'!J14+'[6]کاشان'!J14+'[6]مبارکه'!J14+'[6]نجف آباد'!J14</f>
        <v>32</v>
      </c>
      <c r="K14" s="41">
        <f>'[6]آران و بیدگل'!K14+'[6]اصفهان'!K14+'[6]خمینی شهر'!K14+'[6]فلاورجان'!K14+'[6]کاشان'!K14+'[6]مبارکه'!K14+'[6]نجف آباد'!K14</f>
        <v>32</v>
      </c>
      <c r="L14" s="42"/>
    </row>
    <row r="15" spans="2:12" ht="26.25" customHeight="1">
      <c r="B15" s="40" t="s">
        <v>187</v>
      </c>
      <c r="C15" s="41">
        <f>'[6]آران و بیدگل'!C15+'[6]اصفهان'!C15+'[6]خمینی شهر'!C15+'[6]فلاورجان'!C15+'[6]کاشان'!C15+'[6]مبارکه'!C15+'[6]نجف آباد'!C15</f>
        <v>0</v>
      </c>
      <c r="D15" s="41">
        <f>'[6]آران و بیدگل'!D15+'[6]اصفهان'!D15+'[6]خمینی شهر'!D15+'[6]فلاورجان'!D15+'[6]کاشان'!D15+'[6]مبارکه'!D15+'[6]نجف آباد'!D15</f>
        <v>0</v>
      </c>
      <c r="E15" s="41">
        <f>'[6]آران و بیدگل'!E15+'[6]اصفهان'!E15+'[6]خمینی شهر'!E15+'[6]فلاورجان'!E15+'[6]کاشان'!E15+'[6]مبارکه'!E15+'[6]نجف آباد'!E15</f>
        <v>0</v>
      </c>
      <c r="F15" s="41">
        <f>'[6]آران و بیدگل'!F15+'[6]اصفهان'!F15+'[6]خمینی شهر'!F15+'[6]فلاورجان'!F15+'[6]کاشان'!F15+'[6]مبارکه'!F15+'[6]نجف آباد'!F15</f>
        <v>0</v>
      </c>
      <c r="G15" s="41">
        <f t="shared" si="0"/>
        <v>0</v>
      </c>
      <c r="H15" s="41">
        <f>'[6]آران و بیدگل'!H15+'[6]اصفهان'!H15+'[6]خمینی شهر'!H15+'[6]فلاورجان'!H15+'[6]کاشان'!H15+'[6]مبارکه'!H15+'[6]نجف آباد'!H15</f>
        <v>0</v>
      </c>
      <c r="I15" s="41"/>
      <c r="J15" s="41">
        <f>'[6]آران و بیدگل'!J15+'[6]اصفهان'!J15+'[6]خمینی شهر'!J15+'[6]فلاورجان'!J15+'[6]کاشان'!J15+'[6]مبارکه'!J15+'[6]نجف آباد'!J15</f>
        <v>0</v>
      </c>
      <c r="K15" s="41">
        <f>'[6]آران و بیدگل'!K15+'[6]اصفهان'!K15+'[6]خمینی شهر'!K15+'[6]فلاورجان'!K15+'[6]کاشان'!K15+'[6]مبارکه'!K15+'[6]نجف آباد'!K15</f>
        <v>0</v>
      </c>
      <c r="L15" s="42"/>
    </row>
    <row r="16" spans="2:12" ht="26.25" customHeight="1">
      <c r="B16" s="40" t="s">
        <v>188</v>
      </c>
      <c r="C16" s="41">
        <f>'[6]آران و بیدگل'!C16+'[6]اصفهان'!C16+'[6]خمینی شهر'!C16+'[6]فلاورجان'!C16+'[6]کاشان'!C16+'[6]مبارکه'!C16+'[6]نجف آباد'!C16</f>
        <v>2900</v>
      </c>
      <c r="D16" s="41">
        <f>'[6]آران و بیدگل'!D16+'[6]اصفهان'!D16+'[6]خمینی شهر'!D16+'[6]فلاورجان'!D16+'[6]کاشان'!D16+'[6]مبارکه'!D16+'[6]نجف آباد'!D16</f>
        <v>0</v>
      </c>
      <c r="E16" s="41">
        <f>'[6]آران و بیدگل'!E16+'[6]اصفهان'!E16+'[6]خمینی شهر'!E16+'[6]فلاورجان'!E16+'[6]کاشان'!E16+'[6]مبارکه'!E16+'[6]نجف آباد'!E16</f>
        <v>0</v>
      </c>
      <c r="F16" s="41">
        <f>'[6]آران و بیدگل'!F16+'[6]اصفهان'!F16+'[6]خمینی شهر'!F16+'[6]فلاورجان'!F16+'[6]کاشان'!F16+'[6]مبارکه'!F16+'[6]نجف آباد'!F16</f>
        <v>4000</v>
      </c>
      <c r="G16" s="41">
        <f t="shared" si="0"/>
        <v>6900</v>
      </c>
      <c r="H16" s="41">
        <f>'[6]آران و بیدگل'!H16+'[6]اصفهان'!H16+'[6]خمینی شهر'!H16+'[6]فلاورجان'!H16+'[6]کاشان'!H16+'[6]مبارکه'!H16+'[6]نجف آباد'!H16</f>
        <v>160000</v>
      </c>
      <c r="I16" s="41">
        <f t="shared" si="1"/>
        <v>23.18840579710145</v>
      </c>
      <c r="J16" s="41">
        <f>'[6]آران و بیدگل'!J16+'[6]اصفهان'!J16+'[6]خمینی شهر'!J16+'[6]فلاورجان'!J16+'[6]کاشان'!J16+'[6]مبارکه'!J16+'[6]نجف آباد'!J16</f>
        <v>40</v>
      </c>
      <c r="K16" s="41">
        <f>'[6]آران و بیدگل'!K16+'[6]اصفهان'!K16+'[6]خمینی شهر'!K16+'[6]فلاورجان'!K16+'[6]کاشان'!K16+'[6]مبارکه'!K16+'[6]نجف آباد'!K16</f>
        <v>40</v>
      </c>
      <c r="L16" s="42"/>
    </row>
    <row r="17" spans="2:12" ht="26.25" customHeight="1">
      <c r="B17" s="40" t="s">
        <v>189</v>
      </c>
      <c r="C17" s="41">
        <f>'[6]آران و بیدگل'!C17+'[6]اصفهان'!C17+'[6]خمینی شهر'!C17+'[6]فلاورجان'!C17+'[6]کاشان'!C17+'[6]مبارکه'!C17+'[6]نجف آباد'!C17</f>
        <v>23150</v>
      </c>
      <c r="D17" s="41">
        <f>'[6]آران و بیدگل'!D17+'[6]اصفهان'!D17+'[6]خمینی شهر'!D17+'[6]فلاورجان'!D17+'[6]کاشان'!D17+'[6]مبارکه'!D17+'[6]نجف آباد'!D17</f>
        <v>0</v>
      </c>
      <c r="E17" s="41">
        <f>'[6]آران و بیدگل'!E17+'[6]اصفهان'!E17+'[6]خمینی شهر'!E17+'[6]فلاورجان'!E17+'[6]کاشان'!E17+'[6]مبارکه'!E17+'[6]نجف آباد'!E17</f>
        <v>0</v>
      </c>
      <c r="F17" s="41">
        <f>'[6]آران و بیدگل'!F17+'[6]اصفهان'!F17+'[6]خمینی شهر'!F17+'[6]فلاورجان'!F17+'[6]کاشان'!F17+'[6]مبارکه'!F17+'[6]نجف آباد'!F17</f>
        <v>6600</v>
      </c>
      <c r="G17" s="41">
        <f t="shared" si="0"/>
        <v>29750</v>
      </c>
      <c r="H17" s="41">
        <f>'[6]آران و بیدگل'!H17+'[6]اصفهان'!H17+'[6]خمینی شهر'!H17+'[6]فلاورجان'!H17+'[6]کاشان'!H17+'[6]مبارکه'!H17+'[6]نجف آباد'!H17</f>
        <v>596500</v>
      </c>
      <c r="I17" s="41">
        <f t="shared" si="1"/>
        <v>20.050420168067227</v>
      </c>
      <c r="J17" s="41">
        <f>'[6]آران و بیدگل'!J17+'[6]اصفهان'!J17+'[6]خمینی شهر'!J17+'[6]فلاورجان'!J17+'[6]کاشان'!J17+'[6]مبارکه'!J17+'[6]نجف آباد'!J17</f>
        <v>55</v>
      </c>
      <c r="K17" s="41">
        <f>'[6]آران و بیدگل'!K17+'[6]اصفهان'!K17+'[6]خمینی شهر'!K17+'[6]فلاورجان'!K17+'[6]کاشان'!K17+'[6]مبارکه'!K17+'[6]نجف آباد'!K17</f>
        <v>55</v>
      </c>
      <c r="L17" s="42"/>
    </row>
    <row r="18" spans="2:12" ht="26.25" customHeight="1">
      <c r="B18" s="40" t="s">
        <v>190</v>
      </c>
      <c r="C18" s="41">
        <f>'[6]آران و بیدگل'!C18+'[6]اصفهان'!C18+'[6]خمینی شهر'!C18+'[6]فلاورجان'!C18+'[6]کاشان'!C18+'[6]مبارکه'!C18+'[6]نجف آباد'!C18</f>
        <v>1400</v>
      </c>
      <c r="D18" s="41">
        <f>'[6]آران و بیدگل'!D18+'[6]اصفهان'!D18+'[6]خمینی شهر'!D18+'[6]فلاورجان'!D18+'[6]کاشان'!D18+'[6]مبارکه'!D18+'[6]نجف آباد'!D18</f>
        <v>0</v>
      </c>
      <c r="E18" s="41">
        <f>'[6]آران و بیدگل'!E18+'[6]اصفهان'!E18+'[6]خمینی شهر'!E18+'[6]فلاورجان'!E18+'[6]کاشان'!E18+'[6]مبارکه'!E18+'[6]نجف آباد'!E18</f>
        <v>0</v>
      </c>
      <c r="F18" s="41">
        <f>'[6]آران و بیدگل'!F18+'[6]اصفهان'!F18+'[6]خمینی شهر'!F18+'[6]فلاورجان'!F18+'[6]کاشان'!F18+'[6]مبارکه'!F18+'[6]نجف آباد'!F18</f>
        <v>2420</v>
      </c>
      <c r="G18" s="41">
        <f t="shared" si="0"/>
        <v>3820</v>
      </c>
      <c r="H18" s="41">
        <f>'[6]آران و بیدگل'!H18+'[6]اصفهان'!H18+'[6]خمینی شهر'!H18+'[6]فلاورجان'!H18+'[6]کاشان'!H18+'[6]مبارکه'!H18+'[6]نجف آباد'!H18</f>
        <v>476500</v>
      </c>
      <c r="I18" s="41">
        <f t="shared" si="1"/>
        <v>124.73821989528795</v>
      </c>
      <c r="J18" s="41">
        <f>'[6]آران و بیدگل'!J18+'[6]اصفهان'!J18+'[6]خمینی شهر'!J18+'[6]فلاورجان'!J18+'[6]کاشان'!J18+'[6]مبارکه'!J18+'[6]نجف آباد'!J18</f>
        <v>38</v>
      </c>
      <c r="K18" s="41">
        <f>'[6]آران و بیدگل'!K18+'[6]اصفهان'!K18+'[6]خمینی شهر'!K18+'[6]فلاورجان'!K18+'[6]کاشان'!K18+'[6]مبارکه'!K18+'[6]نجف آباد'!K18</f>
        <v>38</v>
      </c>
      <c r="L18" s="42"/>
    </row>
    <row r="19" spans="2:12" ht="26.25" customHeight="1">
      <c r="B19" s="40" t="s">
        <v>191</v>
      </c>
      <c r="C19" s="41">
        <f>'[6]آران و بیدگل'!C19+'[6]اصفهان'!C19+'[6]خمینی شهر'!C19+'[6]فلاورجان'!C19+'[6]کاشان'!C19+'[6]مبارکه'!C19+'[6]نجف آباد'!C19</f>
        <v>11250</v>
      </c>
      <c r="D19" s="41">
        <f>'[6]آران و بیدگل'!D19+'[6]اصفهان'!D19+'[6]خمینی شهر'!D19+'[6]فلاورجان'!D19+'[6]کاشان'!D19+'[6]مبارکه'!D19+'[6]نجف آباد'!D19</f>
        <v>0</v>
      </c>
      <c r="E19" s="41">
        <f>'[6]آران و بیدگل'!E19+'[6]اصفهان'!E19+'[6]خمینی شهر'!E19+'[6]فلاورجان'!E19+'[6]کاشان'!E19+'[6]مبارکه'!E19+'[6]نجف آباد'!E19</f>
        <v>0</v>
      </c>
      <c r="F19" s="41">
        <f>'[6]آران و بیدگل'!F19+'[6]اصفهان'!F19+'[6]خمینی شهر'!F19+'[6]فلاورجان'!F19+'[6]کاشان'!F19+'[6]مبارکه'!F19+'[6]نجف آباد'!F19</f>
        <v>2050</v>
      </c>
      <c r="G19" s="41">
        <f t="shared" si="0"/>
        <v>13300</v>
      </c>
      <c r="H19" s="41">
        <f>'[6]آران و بیدگل'!H19+'[6]اصفهان'!H19+'[6]خمینی شهر'!H19+'[6]فلاورجان'!H19+'[6]کاشان'!H19+'[6]مبارکه'!H19+'[6]نجف آباد'!H19</f>
        <v>528000</v>
      </c>
      <c r="I19" s="41">
        <f t="shared" si="1"/>
        <v>39.69924812030075</v>
      </c>
      <c r="J19" s="41">
        <f>'[6]آران و بیدگل'!J19+'[6]اصفهان'!J19+'[6]خمینی شهر'!J19+'[6]فلاورجان'!J19+'[6]کاشان'!J19+'[6]مبارکه'!J19+'[6]نجف آباد'!J19</f>
        <v>31</v>
      </c>
      <c r="K19" s="41">
        <f>'[6]آران و بیدگل'!K19+'[6]اصفهان'!K19+'[6]خمینی شهر'!K19+'[6]فلاورجان'!K19+'[6]کاشان'!K19+'[6]مبارکه'!K19+'[6]نجف آباد'!K19</f>
        <v>31</v>
      </c>
      <c r="L19" s="42"/>
    </row>
    <row r="20" spans="2:12" ht="26.25" customHeight="1">
      <c r="B20" s="40" t="s">
        <v>192</v>
      </c>
      <c r="C20" s="41">
        <f>'[6]آران و بیدگل'!C20+'[6]اصفهان'!C20+'[6]خمینی شهر'!C20+'[6]فلاورجان'!C20+'[6]کاشان'!C20+'[6]مبارکه'!C20+'[6]نجف آباد'!C20</f>
        <v>3840</v>
      </c>
      <c r="D20" s="41">
        <f>'[6]آران و بیدگل'!D20+'[6]اصفهان'!D20+'[6]خمینی شهر'!D20+'[6]فلاورجان'!D20+'[6]کاشان'!D20+'[6]مبارکه'!D20+'[6]نجف آباد'!D20</f>
        <v>0</v>
      </c>
      <c r="E20" s="41">
        <f>'[6]آران و بیدگل'!E20+'[6]اصفهان'!E20+'[6]خمینی شهر'!E20+'[6]فلاورجان'!E20+'[6]کاشان'!E20+'[6]مبارکه'!E20+'[6]نجف آباد'!E20</f>
        <v>0</v>
      </c>
      <c r="F20" s="41">
        <f>'[6]آران و بیدگل'!F20+'[6]اصفهان'!F20+'[6]خمینی شهر'!F20+'[6]فلاورجان'!F20+'[6]کاشان'!F20+'[6]مبارکه'!F20+'[6]نجف آباد'!F20</f>
        <v>4030</v>
      </c>
      <c r="G20" s="41">
        <f t="shared" si="0"/>
        <v>7870</v>
      </c>
      <c r="H20" s="41">
        <f>'[6]آران و بیدگل'!H20+'[6]اصفهان'!H20+'[6]خمینی شهر'!H20+'[6]فلاورجان'!H20+'[6]کاشان'!H20+'[6]مبارکه'!H20+'[6]نجف آباد'!H20</f>
        <v>373000</v>
      </c>
      <c r="I20" s="41">
        <f t="shared" si="1"/>
        <v>47.39517153748412</v>
      </c>
      <c r="J20" s="41">
        <f>'[6]آران و بیدگل'!J20+'[6]اصفهان'!J20+'[6]خمینی شهر'!J20+'[6]فلاورجان'!J20+'[6]کاشان'!J20+'[6]مبارکه'!J20+'[6]نجف آباد'!J20</f>
        <v>25</v>
      </c>
      <c r="K20" s="41">
        <f>'[6]آران و بیدگل'!K20+'[6]اصفهان'!K20+'[6]خمینی شهر'!K20+'[6]فلاورجان'!K20+'[6]کاشان'!K20+'[6]مبارکه'!K20+'[6]نجف آباد'!K20</f>
        <v>25</v>
      </c>
      <c r="L20" s="42"/>
    </row>
    <row r="21" spans="2:12" ht="26.25" customHeight="1">
      <c r="B21" s="40" t="s">
        <v>193</v>
      </c>
      <c r="C21" s="41">
        <f>'[6]آران و بیدگل'!C21+'[6]اصفهان'!C21+'[6]خمینی شهر'!C21+'[6]فلاورجان'!C21+'[6]کاشان'!C21+'[6]مبارکه'!C21+'[6]نجف آباد'!C21</f>
        <v>4420</v>
      </c>
      <c r="D21" s="41">
        <f>'[6]آران و بیدگل'!D21+'[6]اصفهان'!D21+'[6]خمینی شهر'!D21+'[6]فلاورجان'!D21+'[6]کاشان'!D21+'[6]مبارکه'!D21+'[6]نجف آباد'!D21</f>
        <v>0</v>
      </c>
      <c r="E21" s="41">
        <f>'[6]آران و بیدگل'!E21+'[6]اصفهان'!E21+'[6]خمینی شهر'!E21+'[6]فلاورجان'!E21+'[6]کاشان'!E21+'[6]مبارکه'!E21+'[6]نجف آباد'!E21</f>
        <v>0</v>
      </c>
      <c r="F21" s="41">
        <f>'[6]آران و بیدگل'!F21+'[6]اصفهان'!F21+'[6]خمینی شهر'!F21+'[6]فلاورجان'!F21+'[6]کاشان'!F21+'[6]مبارکه'!F21+'[6]نجف آباد'!F21</f>
        <v>1550</v>
      </c>
      <c r="G21" s="41">
        <f t="shared" si="0"/>
        <v>5970</v>
      </c>
      <c r="H21" s="41">
        <f>'[6]آران و بیدگل'!H21+'[6]اصفهان'!H21+'[6]خمینی شهر'!H21+'[6]فلاورجان'!H21+'[6]کاشان'!H21+'[6]مبارکه'!H21+'[6]نجف آباد'!H21</f>
        <v>725450</v>
      </c>
      <c r="I21" s="41">
        <f t="shared" si="1"/>
        <v>121.51591289782245</v>
      </c>
      <c r="J21" s="41">
        <f>'[6]آران و بیدگل'!J21+'[6]اصفهان'!J21+'[6]خمینی شهر'!J21+'[6]فلاورجان'!J21+'[6]کاشان'!J21+'[6]مبارکه'!J21+'[6]نجف آباد'!J21</f>
        <v>32</v>
      </c>
      <c r="K21" s="41">
        <f>'[6]آران و بیدگل'!K21+'[6]اصفهان'!K21+'[6]خمینی شهر'!K21+'[6]فلاورجان'!K21+'[6]کاشان'!K21+'[6]مبارکه'!K21+'[6]نجف آباد'!K21</f>
        <v>32</v>
      </c>
      <c r="L21" s="42"/>
    </row>
    <row r="22" spans="2:12" ht="26.25" customHeight="1">
      <c r="B22" s="40" t="s">
        <v>194</v>
      </c>
      <c r="C22" s="41">
        <f>'[6]آران و بیدگل'!C22+'[6]اصفهان'!C22+'[6]خمینی شهر'!C22+'[6]فلاورجان'!C22+'[6]کاشان'!C22+'[6]مبارکه'!C22+'[6]نجف آباد'!C22</f>
        <v>0</v>
      </c>
      <c r="D22" s="41">
        <f>'[6]آران و بیدگل'!D22+'[6]اصفهان'!D22+'[6]خمینی شهر'!D22+'[6]فلاورجان'!D22+'[6]کاشان'!D22+'[6]مبارکه'!D22+'[6]نجف آباد'!D22</f>
        <v>0</v>
      </c>
      <c r="E22" s="41">
        <f>'[6]آران و بیدگل'!E22+'[6]اصفهان'!E22+'[6]خمینی شهر'!E22+'[6]فلاورجان'!E22+'[6]کاشان'!E22+'[6]مبارکه'!E22+'[6]نجف آباد'!E22</f>
        <v>0</v>
      </c>
      <c r="F22" s="41">
        <f>'[6]آران و بیدگل'!F22+'[6]اصفهان'!F22+'[6]خمینی شهر'!F22+'[6]فلاورجان'!F22+'[6]کاشان'!F22+'[6]مبارکه'!F22+'[6]نجف آباد'!F22</f>
        <v>0</v>
      </c>
      <c r="G22" s="41">
        <f t="shared" si="0"/>
        <v>0</v>
      </c>
      <c r="H22" s="41">
        <f>'[6]آران و بیدگل'!H22+'[6]اصفهان'!H22+'[6]خمینی شهر'!H22+'[6]فلاورجان'!H22+'[6]کاشان'!H22+'[6]مبارکه'!H22+'[6]نجف آباد'!H22</f>
        <v>0</v>
      </c>
      <c r="I22" s="41"/>
      <c r="J22" s="41">
        <f>'[6]آران و بیدگل'!J22+'[6]اصفهان'!J22+'[6]خمینی شهر'!J22+'[6]فلاورجان'!J22+'[6]کاشان'!J22+'[6]مبارکه'!J22+'[6]نجف آباد'!J22</f>
        <v>0</v>
      </c>
      <c r="K22" s="41">
        <f>'[6]آران و بیدگل'!K22+'[6]اصفهان'!K22+'[6]خمینی شهر'!K22+'[6]فلاورجان'!K22+'[6]کاشان'!K22+'[6]مبارکه'!K22+'[6]نجف آباد'!K22</f>
        <v>0</v>
      </c>
      <c r="L22" s="42"/>
    </row>
    <row r="23" spans="2:12" ht="26.25" customHeight="1">
      <c r="B23" s="40" t="s">
        <v>195</v>
      </c>
      <c r="C23" s="41">
        <f>'[6]آران و بیدگل'!C23+'[6]اصفهان'!C23+'[6]خمینی شهر'!C23+'[6]فلاورجان'!C23+'[6]کاشان'!C23+'[6]مبارکه'!C23+'[6]نجف آباد'!C23</f>
        <v>0</v>
      </c>
      <c r="D23" s="41">
        <f>'[6]آران و بیدگل'!D23+'[6]اصفهان'!D23+'[6]خمینی شهر'!D23+'[6]فلاورجان'!D23+'[6]کاشان'!D23+'[6]مبارکه'!D23+'[6]نجف آباد'!D23</f>
        <v>0</v>
      </c>
      <c r="E23" s="41">
        <f>'[6]آران و بیدگل'!E23+'[6]اصفهان'!E23+'[6]خمینی شهر'!E23+'[6]فلاورجان'!E23+'[6]کاشان'!E23+'[6]مبارکه'!E23+'[6]نجف آباد'!E23</f>
        <v>0</v>
      </c>
      <c r="F23" s="41">
        <f>'[6]آران و بیدگل'!F23+'[6]اصفهان'!F23+'[6]خمینی شهر'!F23+'[6]فلاورجان'!F23+'[6]کاشان'!F23+'[6]مبارکه'!F23+'[6]نجف آباد'!F23</f>
        <v>0</v>
      </c>
      <c r="G23" s="41">
        <f t="shared" si="0"/>
        <v>0</v>
      </c>
      <c r="H23" s="41">
        <f>'[6]آران و بیدگل'!H23+'[6]اصفهان'!H23+'[6]خمینی شهر'!H23+'[6]فلاورجان'!H23+'[6]کاشان'!H23+'[6]مبارکه'!H23+'[6]نجف آباد'!H23</f>
        <v>0</v>
      </c>
      <c r="I23" s="41"/>
      <c r="J23" s="41">
        <f>'[6]آران و بیدگل'!J23+'[6]اصفهان'!J23+'[6]خمینی شهر'!J23+'[6]فلاورجان'!J23+'[6]کاشان'!J23+'[6]مبارکه'!J23+'[6]نجف آباد'!J23</f>
        <v>0</v>
      </c>
      <c r="K23" s="41">
        <f>'[6]آران و بیدگل'!K23+'[6]اصفهان'!K23+'[6]خمینی شهر'!K23+'[6]فلاورجان'!K23+'[6]کاشان'!K23+'[6]مبارکه'!K23+'[6]نجف آباد'!K23</f>
        <v>0</v>
      </c>
      <c r="L23" s="42"/>
    </row>
    <row r="24" spans="2:12" ht="26.25" customHeight="1">
      <c r="B24" s="40" t="s">
        <v>196</v>
      </c>
      <c r="C24" s="41">
        <f>'[6]آران و بیدگل'!C24+'[6]اصفهان'!C24+'[6]خمینی شهر'!C24+'[6]فلاورجان'!C24+'[6]کاشان'!C24+'[6]مبارکه'!C24+'[6]نجف آباد'!C24</f>
        <v>6700</v>
      </c>
      <c r="D24" s="41">
        <f>'[6]آران و بیدگل'!D24+'[6]اصفهان'!D24+'[6]خمینی شهر'!D24+'[6]فلاورجان'!D24+'[6]کاشان'!D24+'[6]مبارکه'!D24+'[6]نجف آباد'!D24</f>
        <v>0</v>
      </c>
      <c r="E24" s="41">
        <f>'[6]آران و بیدگل'!E24+'[6]اصفهان'!E24+'[6]خمینی شهر'!E24+'[6]فلاورجان'!E24+'[6]کاشان'!E24+'[6]مبارکه'!E24+'[6]نجف آباد'!E24</f>
        <v>0</v>
      </c>
      <c r="F24" s="41">
        <f>'[6]آران و بیدگل'!F24+'[6]اصفهان'!F24+'[6]خمینی شهر'!F24+'[6]فلاورجان'!F24+'[6]کاشان'!F24+'[6]مبارکه'!F24+'[6]نجف آباد'!F24</f>
        <v>800</v>
      </c>
      <c r="G24" s="41">
        <f t="shared" si="0"/>
        <v>7500</v>
      </c>
      <c r="H24" s="41">
        <f>'[6]آران و بیدگل'!H24+'[6]اصفهان'!H24+'[6]خمینی شهر'!H24+'[6]فلاورجان'!H24+'[6]کاشان'!H24+'[6]مبارکه'!H24+'[6]نجف آباد'!H24</f>
        <v>226000</v>
      </c>
      <c r="I24" s="41">
        <f t="shared" si="1"/>
        <v>30.133333333333333</v>
      </c>
      <c r="J24" s="41">
        <f>'[6]آران و بیدگل'!J24+'[6]اصفهان'!J24+'[6]خمینی شهر'!J24+'[6]فلاورجان'!J24+'[6]کاشان'!J24+'[6]مبارکه'!J24+'[6]نجف آباد'!J24</f>
        <v>33</v>
      </c>
      <c r="K24" s="41">
        <f>'[6]آران و بیدگل'!K24+'[6]اصفهان'!K24+'[6]خمینی شهر'!K24+'[6]فلاورجان'!K24+'[6]کاشان'!K24+'[6]مبارکه'!K24+'[6]نجف آباد'!K24</f>
        <v>33</v>
      </c>
      <c r="L24" s="42"/>
    </row>
    <row r="25" spans="2:12" ht="26.25" customHeight="1">
      <c r="B25" s="40" t="s">
        <v>197</v>
      </c>
      <c r="C25" s="41">
        <f>'[6]آران و بیدگل'!C25+'[6]اصفهان'!C25+'[6]خمینی شهر'!C25+'[6]فلاورجان'!C25+'[6]کاشان'!C25+'[6]مبارکه'!C25+'[6]نجف آباد'!C25</f>
        <v>19500</v>
      </c>
      <c r="D25" s="41">
        <f>'[6]آران و بیدگل'!D25+'[6]اصفهان'!D25+'[6]خمینی شهر'!D25+'[6]فلاورجان'!D25+'[6]کاشان'!D25+'[6]مبارکه'!D25+'[6]نجف آباد'!D25</f>
        <v>0</v>
      </c>
      <c r="E25" s="41">
        <f>'[6]آران و بیدگل'!E25+'[6]اصفهان'!E25+'[6]خمینی شهر'!E25+'[6]فلاورجان'!E25+'[6]کاشان'!E25+'[6]مبارکه'!E25+'[6]نجف آباد'!E25</f>
        <v>0</v>
      </c>
      <c r="F25" s="41">
        <f>'[6]آران و بیدگل'!F25+'[6]اصفهان'!F25+'[6]خمینی شهر'!F25+'[6]فلاورجان'!F25+'[6]کاشان'!F25+'[6]مبارکه'!F25+'[6]نجف آباد'!F25</f>
        <v>7320</v>
      </c>
      <c r="G25" s="41">
        <f t="shared" si="0"/>
        <v>26820</v>
      </c>
      <c r="H25" s="41">
        <f>'[6]آران و بیدگل'!H25+'[6]اصفهان'!H25+'[6]خمینی شهر'!H25+'[6]فلاورجان'!H25+'[6]کاشان'!H25+'[6]مبارکه'!H25+'[6]نجف آباد'!H25</f>
        <v>793000</v>
      </c>
      <c r="I25" s="41">
        <f t="shared" si="1"/>
        <v>29.567486950037285</v>
      </c>
      <c r="J25" s="41">
        <f>'[6]آران و بیدگل'!J25+'[6]اصفهان'!J25+'[6]خمینی شهر'!J25+'[6]فلاورجان'!J25+'[6]کاشان'!J25+'[6]مبارکه'!J25+'[6]نجف آباد'!J25</f>
        <v>46</v>
      </c>
      <c r="K25" s="41">
        <f>'[6]آران و بیدگل'!K25+'[6]اصفهان'!K25+'[6]خمینی شهر'!K25+'[6]فلاورجان'!K25+'[6]کاشان'!K25+'[6]مبارکه'!K25+'[6]نجف آباد'!K25</f>
        <v>46</v>
      </c>
      <c r="L25" s="42"/>
    </row>
    <row r="26" spans="2:12" ht="26.25" customHeight="1">
      <c r="B26" s="40" t="s">
        <v>198</v>
      </c>
      <c r="C26" s="41">
        <f>'[6]آران و بیدگل'!C26+'[6]اصفهان'!C26+'[6]خمینی شهر'!C26+'[6]فلاورجان'!C26+'[6]کاشان'!C26+'[6]مبارکه'!C26+'[6]نجف آباد'!C26</f>
        <v>0</v>
      </c>
      <c r="D26" s="41">
        <f>'[6]آران و بیدگل'!D26+'[6]اصفهان'!D26+'[6]خمینی شهر'!D26+'[6]فلاورجان'!D26+'[6]کاشان'!D26+'[6]مبارکه'!D26+'[6]نجف آباد'!D26</f>
        <v>0</v>
      </c>
      <c r="E26" s="41">
        <f>'[6]آران و بیدگل'!E26+'[6]اصفهان'!E26+'[6]خمینی شهر'!E26+'[6]فلاورجان'!E26+'[6]کاشان'!E26+'[6]مبارکه'!E26+'[6]نجف آباد'!E26</f>
        <v>0</v>
      </c>
      <c r="F26" s="41">
        <f>'[6]آران و بیدگل'!F26+'[6]اصفهان'!F26+'[6]خمینی شهر'!F26+'[6]فلاورجان'!F26+'[6]کاشان'!F26+'[6]مبارکه'!F26+'[6]نجف آباد'!F26</f>
        <v>0</v>
      </c>
      <c r="G26" s="41">
        <f t="shared" si="0"/>
        <v>0</v>
      </c>
      <c r="H26" s="41">
        <f>'[6]آران و بیدگل'!H26+'[6]اصفهان'!H26+'[6]خمینی شهر'!H26+'[6]فلاورجان'!H26+'[6]کاشان'!H26+'[6]مبارکه'!H26+'[6]نجف آباد'!H26</f>
        <v>0</v>
      </c>
      <c r="I26" s="41"/>
      <c r="J26" s="41">
        <f>'[6]آران و بیدگل'!J26+'[6]اصفهان'!J26+'[6]خمینی شهر'!J26+'[6]فلاورجان'!J26+'[6]کاشان'!J26+'[6]مبارکه'!J26+'[6]نجف آباد'!J26</f>
        <v>0</v>
      </c>
      <c r="K26" s="41">
        <f>'[6]آران و بیدگل'!K26+'[6]اصفهان'!K26+'[6]خمینی شهر'!K26+'[6]فلاورجان'!K26+'[6]کاشان'!K26+'[6]مبارکه'!K26+'[6]نجف آباد'!K26</f>
        <v>0</v>
      </c>
      <c r="L26" s="42"/>
    </row>
    <row r="27" spans="2:12" ht="26.25" customHeight="1">
      <c r="B27" s="40" t="s">
        <v>199</v>
      </c>
      <c r="C27" s="41">
        <f>'[6]آران و بیدگل'!C27+'[6]اصفهان'!C27+'[6]خمینی شهر'!C27+'[6]فلاورجان'!C27+'[6]کاشان'!C27+'[6]مبارکه'!C27+'[6]نجف آباد'!C27</f>
        <v>0</v>
      </c>
      <c r="D27" s="41">
        <f>'[6]آران و بیدگل'!D27+'[6]اصفهان'!D27+'[6]خمینی شهر'!D27+'[6]فلاورجان'!D27+'[6]کاشان'!D27+'[6]مبارکه'!D27+'[6]نجف آباد'!D27</f>
        <v>0</v>
      </c>
      <c r="E27" s="41">
        <f>'[6]آران و بیدگل'!E27+'[6]اصفهان'!E27+'[6]خمینی شهر'!E27+'[6]فلاورجان'!E27+'[6]کاشان'!E27+'[6]مبارکه'!E27+'[6]نجف آباد'!E27</f>
        <v>0</v>
      </c>
      <c r="F27" s="41">
        <f>'[6]آران و بیدگل'!F27+'[6]اصفهان'!F27+'[6]خمینی شهر'!F27+'[6]فلاورجان'!F27+'[6]کاشان'!F27+'[6]مبارکه'!F27+'[6]نجف آباد'!F27</f>
        <v>1000</v>
      </c>
      <c r="G27" s="41">
        <f t="shared" si="0"/>
        <v>1000</v>
      </c>
      <c r="H27" s="41">
        <f>'[6]آران و بیدگل'!H27+'[6]اصفهان'!H27+'[6]خمینی شهر'!H27+'[6]فلاورجان'!H27+'[6]کاشان'!H27+'[6]مبارکه'!H27+'[6]نجف آباد'!H27</f>
        <v>20000</v>
      </c>
      <c r="I27" s="41">
        <f t="shared" si="1"/>
        <v>20</v>
      </c>
      <c r="J27" s="41">
        <f>'[6]آران و بیدگل'!J27+'[6]اصفهان'!J27+'[6]خمینی شهر'!J27+'[6]فلاورجان'!J27+'[6]کاشان'!J27+'[6]مبارکه'!J27+'[6]نجف آباد'!J27</f>
        <v>2</v>
      </c>
      <c r="K27" s="41">
        <f>'[6]آران و بیدگل'!K27+'[6]اصفهان'!K27+'[6]خمینی شهر'!K27+'[6]فلاورجان'!K27+'[6]کاشان'!K27+'[6]مبارکه'!K27+'[6]نجف آباد'!K27</f>
        <v>2</v>
      </c>
      <c r="L27" s="42"/>
    </row>
    <row r="28" spans="2:12" ht="26.25" customHeight="1">
      <c r="B28" s="40" t="s">
        <v>200</v>
      </c>
      <c r="C28" s="41">
        <f>'[6]آران و بیدگل'!C28+'[6]اصفهان'!C28+'[6]خمینی شهر'!C28+'[6]فلاورجان'!C28+'[6]کاشان'!C28+'[6]مبارکه'!C28+'[6]نجف آباد'!C28</f>
        <v>5000</v>
      </c>
      <c r="D28" s="41">
        <f>'[6]آران و بیدگل'!D28+'[6]اصفهان'!D28+'[6]خمینی شهر'!D28+'[6]فلاورجان'!D28+'[6]کاشان'!D28+'[6]مبارکه'!D28+'[6]نجف آباد'!D28</f>
        <v>0</v>
      </c>
      <c r="E28" s="41">
        <f>'[6]آران و بیدگل'!E28+'[6]اصفهان'!E28+'[6]خمینی شهر'!E28+'[6]فلاورجان'!E28+'[6]کاشان'!E28+'[6]مبارکه'!E28+'[6]نجف آباد'!E28</f>
        <v>0</v>
      </c>
      <c r="F28" s="41">
        <f>'[6]آران و بیدگل'!F28+'[6]اصفهان'!F28+'[6]خمینی شهر'!F28+'[6]فلاورجان'!F28+'[6]کاشان'!F28+'[6]مبارکه'!F28+'[6]نجف آباد'!F28</f>
        <v>400</v>
      </c>
      <c r="G28" s="41">
        <f t="shared" si="0"/>
        <v>5400</v>
      </c>
      <c r="H28" s="41">
        <f>'[6]آران و بیدگل'!H28+'[6]اصفهان'!H28+'[6]خمینی شهر'!H28+'[6]فلاورجان'!H28+'[6]کاشان'!H28+'[6]مبارکه'!H28+'[6]نجف آباد'!H28</f>
        <v>112000</v>
      </c>
      <c r="I28" s="41">
        <f t="shared" si="1"/>
        <v>20.74074074074074</v>
      </c>
      <c r="J28" s="41">
        <f>'[6]آران و بیدگل'!J28+'[6]اصفهان'!J28+'[6]خمینی شهر'!J28+'[6]فلاورجان'!J28+'[6]کاشان'!J28+'[6]مبارکه'!J28+'[6]نجف آباد'!J28</f>
        <v>25</v>
      </c>
      <c r="K28" s="41">
        <f>'[6]آران و بیدگل'!K28+'[6]اصفهان'!K28+'[6]خمینی شهر'!K28+'[6]فلاورجان'!K28+'[6]کاشان'!K28+'[6]مبارکه'!K28+'[6]نجف آباد'!K28</f>
        <v>25</v>
      </c>
      <c r="L28" s="42"/>
    </row>
    <row r="29" spans="2:12" ht="26.25" customHeight="1">
      <c r="B29" s="40" t="s">
        <v>201</v>
      </c>
      <c r="C29" s="41">
        <f>'[6]آران و بیدگل'!C29+'[6]اصفهان'!C29+'[6]خمینی شهر'!C29+'[6]فلاورجان'!C29+'[6]کاشان'!C29+'[6]مبارکه'!C29+'[6]نجف آباد'!C29</f>
        <v>3000</v>
      </c>
      <c r="D29" s="41">
        <f>'[6]آران و بیدگل'!D29+'[6]اصفهان'!D29+'[6]خمینی شهر'!D29+'[6]فلاورجان'!D29+'[6]کاشان'!D29+'[6]مبارکه'!D29+'[6]نجف آباد'!D29</f>
        <v>0</v>
      </c>
      <c r="E29" s="41">
        <f>'[6]آران و بیدگل'!E29+'[6]اصفهان'!E29+'[6]خمینی شهر'!E29+'[6]فلاورجان'!E29+'[6]کاشان'!E29+'[6]مبارکه'!E29+'[6]نجف آباد'!E29</f>
        <v>0</v>
      </c>
      <c r="F29" s="41">
        <f>'[6]آران و بیدگل'!F29+'[6]اصفهان'!F29+'[6]خمینی شهر'!F29+'[6]فلاورجان'!F29+'[6]کاشان'!F29+'[6]مبارکه'!F29+'[6]نجف آباد'!F29</f>
        <v>0</v>
      </c>
      <c r="G29" s="41">
        <f t="shared" si="0"/>
        <v>3000</v>
      </c>
      <c r="H29" s="41">
        <f>'[6]آران و بیدگل'!H29+'[6]اصفهان'!H29+'[6]خمینی شهر'!H29+'[6]فلاورجان'!H29+'[6]کاشان'!H29+'[6]مبارکه'!H29+'[6]نجف آباد'!H29</f>
        <v>70000</v>
      </c>
      <c r="I29" s="41">
        <f t="shared" si="1"/>
        <v>23.333333333333332</v>
      </c>
      <c r="J29" s="41">
        <f>'[6]آران و بیدگل'!J29+'[6]اصفهان'!J29+'[6]خمینی شهر'!J29+'[6]فلاورجان'!J29+'[6]کاشان'!J29+'[6]مبارکه'!J29+'[6]نجف آباد'!J29</f>
        <v>15</v>
      </c>
      <c r="K29" s="41">
        <f>'[6]آران و بیدگل'!K29+'[6]اصفهان'!K29+'[6]خمینی شهر'!K29+'[6]فلاورجان'!K29+'[6]کاشان'!K29+'[6]مبارکه'!K29+'[6]نجف آباد'!K29</f>
        <v>15</v>
      </c>
      <c r="L29" s="42"/>
    </row>
    <row r="30" spans="2:12" ht="26.25" customHeight="1">
      <c r="B30" s="40" t="s">
        <v>202</v>
      </c>
      <c r="C30" s="41">
        <f>'[6]آران و بیدگل'!C30+'[6]اصفهان'!C30+'[6]خمینی شهر'!C30+'[6]فلاورجان'!C30+'[6]کاشان'!C30+'[6]مبارکه'!C30+'[6]نجف آباد'!C30</f>
        <v>1700</v>
      </c>
      <c r="D30" s="41">
        <f>'[6]آران و بیدگل'!D30+'[6]اصفهان'!D30+'[6]خمینی شهر'!D30+'[6]فلاورجان'!D30+'[6]کاشان'!D30+'[6]مبارکه'!D30+'[6]نجف آباد'!D30</f>
        <v>0</v>
      </c>
      <c r="E30" s="41">
        <f>'[6]آران و بیدگل'!E30+'[6]اصفهان'!E30+'[6]خمینی شهر'!E30+'[6]فلاورجان'!E30+'[6]کاشان'!E30+'[6]مبارکه'!E30+'[6]نجف آباد'!E30</f>
        <v>0</v>
      </c>
      <c r="F30" s="41">
        <f>'[6]آران و بیدگل'!F30+'[6]اصفهان'!F30+'[6]خمینی شهر'!F30+'[6]فلاورجان'!F30+'[6]کاشان'!F30+'[6]مبارکه'!F30+'[6]نجف آباد'!F30</f>
        <v>2250</v>
      </c>
      <c r="G30" s="41">
        <f t="shared" si="0"/>
        <v>3950</v>
      </c>
      <c r="H30" s="41">
        <f>'[6]آران و بیدگل'!H30+'[6]اصفهان'!H30+'[6]خمینی شهر'!H30+'[6]فلاورجان'!H30+'[6]کاشان'!H30+'[6]مبارکه'!H30+'[6]نجف آباد'!H30</f>
        <v>300000</v>
      </c>
      <c r="I30" s="41">
        <f t="shared" si="1"/>
        <v>75.9493670886076</v>
      </c>
      <c r="J30" s="41">
        <f>'[6]آران و بیدگل'!J30+'[6]اصفهان'!J30+'[6]خمینی شهر'!J30+'[6]فلاورجان'!J30+'[6]کاشان'!J30+'[6]مبارکه'!J30+'[6]نجف آباد'!J30</f>
        <v>22</v>
      </c>
      <c r="K30" s="41">
        <f>'[6]آران و بیدگل'!K30+'[6]اصفهان'!K30+'[6]خمینی شهر'!K30+'[6]فلاورجان'!K30+'[6]کاشان'!K30+'[6]مبارکه'!K30+'[6]نجف آباد'!K30</f>
        <v>22</v>
      </c>
      <c r="L30" s="42"/>
    </row>
    <row r="31" spans="2:12" ht="26.25" customHeight="1">
      <c r="B31" s="40" t="s">
        <v>203</v>
      </c>
      <c r="C31" s="41">
        <f>'[6]آران و بیدگل'!C31+'[6]اصفهان'!C31+'[6]خمینی شهر'!C31+'[6]فلاورجان'!C31+'[6]کاشان'!C31+'[6]مبارکه'!C31+'[6]نجف آباد'!C31</f>
        <v>0</v>
      </c>
      <c r="D31" s="41">
        <f>'[6]آران و بیدگل'!D31+'[6]اصفهان'!D31+'[6]خمینی شهر'!D31+'[6]فلاورجان'!D31+'[6]کاشان'!D31+'[6]مبارکه'!D31+'[6]نجف آباد'!D31</f>
        <v>0</v>
      </c>
      <c r="E31" s="41">
        <f>'[6]آران و بیدگل'!E31+'[6]اصفهان'!E31+'[6]خمینی شهر'!E31+'[6]فلاورجان'!E31+'[6]کاشان'!E31+'[6]مبارکه'!E31+'[6]نجف آباد'!E31</f>
        <v>0</v>
      </c>
      <c r="F31" s="41">
        <f>'[6]آران و بیدگل'!F31+'[6]اصفهان'!F31+'[6]خمینی شهر'!F31+'[6]فلاورجان'!F31+'[6]کاشان'!F31+'[6]مبارکه'!F31+'[6]نجف آباد'!F31</f>
        <v>0</v>
      </c>
      <c r="G31" s="41">
        <f t="shared" si="0"/>
        <v>0</v>
      </c>
      <c r="H31" s="41">
        <f>'[6]آران و بیدگل'!H31+'[6]اصفهان'!H31+'[6]خمینی شهر'!H31+'[6]فلاورجان'!H31+'[6]کاشان'!H31+'[6]مبارکه'!H31+'[6]نجف آباد'!H31</f>
        <v>0</v>
      </c>
      <c r="I31" s="41"/>
      <c r="J31" s="41">
        <f>'[6]آران و بیدگل'!J31+'[6]اصفهان'!J31+'[6]خمینی شهر'!J31+'[6]فلاورجان'!J31+'[6]کاشان'!J31+'[6]مبارکه'!J31+'[6]نجف آباد'!J31</f>
        <v>0</v>
      </c>
      <c r="K31" s="41">
        <f>'[6]آران و بیدگل'!K31+'[6]اصفهان'!K31+'[6]خمینی شهر'!K31+'[6]فلاورجان'!K31+'[6]کاشان'!K31+'[6]مبارکه'!K31+'[6]نجف آباد'!K31</f>
        <v>0</v>
      </c>
      <c r="L31" s="42"/>
    </row>
    <row r="32" spans="2:12" ht="26.25" customHeight="1" thickBot="1">
      <c r="B32" s="44" t="s">
        <v>172</v>
      </c>
      <c r="C32" s="41">
        <f>'[6]آران و بیدگل'!C32+'[6]اصفهان'!C32+'[6]خمینی شهر'!C32+'[6]فلاورجان'!C32+'[6]کاشان'!C32+'[6]مبارکه'!C32+'[6]نجف آباد'!C32</f>
        <v>3580</v>
      </c>
      <c r="D32" s="41">
        <f>'[6]آران و بیدگل'!D32+'[6]اصفهان'!D32+'[6]خمینی شهر'!D32+'[6]فلاورجان'!D32+'[6]کاشان'!D32+'[6]مبارکه'!D32+'[6]نجف آباد'!D32</f>
        <v>0</v>
      </c>
      <c r="E32" s="41">
        <f>'[6]آران و بیدگل'!E32+'[6]اصفهان'!E32+'[6]خمینی شهر'!E32+'[6]فلاورجان'!E32+'[6]کاشان'!E32+'[6]مبارکه'!E32+'[6]نجف آباد'!E32</f>
        <v>0</v>
      </c>
      <c r="F32" s="41">
        <f>'[6]آران و بیدگل'!F32+'[6]اصفهان'!F32+'[6]خمینی شهر'!F32+'[6]فلاورجان'!F32+'[6]کاشان'!F32+'[6]مبارکه'!F32+'[6]نجف آباد'!F32</f>
        <v>6200</v>
      </c>
      <c r="G32" s="72">
        <f t="shared" si="0"/>
        <v>9780</v>
      </c>
      <c r="H32" s="72">
        <f>'[6]آران و بیدگل'!H32+'[6]اصفهان'!H32+'[6]خمینی شهر'!H32+'[6]فلاورجان'!H32+'[6]کاشان'!H32+'[6]مبارکه'!H32+'[6]نجف آباد'!H32</f>
        <v>378200</v>
      </c>
      <c r="I32" s="72">
        <f t="shared" si="1"/>
        <v>38.670756646216766</v>
      </c>
      <c r="J32" s="72">
        <f>'[6]آران و بیدگل'!J32+'[6]اصفهان'!J32+'[6]خمینی شهر'!J32+'[6]فلاورجان'!J32+'[6]کاشان'!J32+'[6]مبارکه'!J32+'[6]نجف آباد'!J32</f>
        <v>49</v>
      </c>
      <c r="K32" s="41">
        <f>'[6]آران و بیدگل'!K32+'[6]اصفهان'!K32+'[6]خمینی شهر'!K32+'[6]فلاورجان'!K32+'[6]کاشان'!K32+'[6]مبارکه'!K32+'[6]نجف آباد'!K32</f>
        <v>49</v>
      </c>
      <c r="L32" s="42"/>
    </row>
    <row r="33" spans="2:12" ht="25.5" customHeight="1" thickBot="1">
      <c r="B33" s="29" t="s">
        <v>31</v>
      </c>
      <c r="C33" s="47">
        <f aca="true" t="shared" si="2" ref="C33:H33">SUM(C6:C32)</f>
        <v>429350</v>
      </c>
      <c r="D33" s="47">
        <f t="shared" si="2"/>
        <v>0</v>
      </c>
      <c r="E33" s="47">
        <f t="shared" si="2"/>
        <v>0</v>
      </c>
      <c r="F33" s="47">
        <f t="shared" si="2"/>
        <v>368070</v>
      </c>
      <c r="G33" s="47">
        <f t="shared" si="2"/>
        <v>797420</v>
      </c>
      <c r="H33" s="47">
        <f t="shared" si="2"/>
        <v>25698950</v>
      </c>
      <c r="I33" s="47" t="s">
        <v>85</v>
      </c>
      <c r="J33" s="47" t="s">
        <v>85</v>
      </c>
      <c r="K33" s="47">
        <f>SUM(K6:K32)</f>
        <v>1029</v>
      </c>
      <c r="L33" s="49" t="s">
        <v>85</v>
      </c>
    </row>
    <row r="34" ht="9.75" customHeight="1" thickTop="1">
      <c r="L34" s="50"/>
    </row>
    <row r="35" ht="17.25" customHeight="1"/>
  </sheetData>
  <sheetProtection/>
  <mergeCells count="12">
    <mergeCell ref="K4:K5"/>
    <mergeCell ref="L4:L5"/>
    <mergeCell ref="B1:L1"/>
    <mergeCell ref="B2:L2"/>
    <mergeCell ref="B4:B5"/>
    <mergeCell ref="C4:C5"/>
    <mergeCell ref="D4:D5"/>
    <mergeCell ref="E4:F4"/>
    <mergeCell ref="G4:G5"/>
    <mergeCell ref="H4:H5"/>
    <mergeCell ref="I4:I5"/>
    <mergeCell ref="J4:J5"/>
  </mergeCells>
  <printOptions horizontalCentered="1"/>
  <pageMargins left="0" right="0" top="0.1968503937007874" bottom="0.1968503937007874" header="0" footer="0"/>
  <pageSetup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0"/>
  <sheetViews>
    <sheetView showGridLines="0" showZeros="0" rightToLeft="1" zoomScale="64" zoomScaleNormal="64" zoomScalePageLayoutView="0" workbookViewId="0" topLeftCell="A1">
      <selection activeCell="A1" sqref="A1"/>
    </sheetView>
  </sheetViews>
  <sheetFormatPr defaultColWidth="9.140625" defaultRowHeight="15"/>
  <cols>
    <col min="1" max="1" width="1.1484375" style="52" customWidth="1"/>
    <col min="2" max="2" width="19.8515625" style="52" customWidth="1"/>
    <col min="3" max="3" width="13.7109375" style="52" customWidth="1"/>
    <col min="4" max="4" width="15.140625" style="52" customWidth="1"/>
    <col min="5" max="6" width="15.00390625" style="52" customWidth="1"/>
    <col min="7" max="7" width="18.28125" style="52" customWidth="1"/>
    <col min="8" max="8" width="36.421875" style="52" customWidth="1"/>
    <col min="9" max="16384" width="9.00390625" style="52" customWidth="1"/>
  </cols>
  <sheetData>
    <row r="1" spans="2:8" ht="26.25" customHeight="1">
      <c r="B1" s="122" t="s">
        <v>63</v>
      </c>
      <c r="C1" s="122"/>
      <c r="D1" s="122"/>
      <c r="E1" s="122"/>
      <c r="F1" s="122"/>
      <c r="G1" s="122"/>
      <c r="H1" s="122"/>
    </row>
    <row r="2" spans="2:8" ht="45.75" customHeight="1">
      <c r="B2" s="123" t="s">
        <v>173</v>
      </c>
      <c r="C2" s="123"/>
      <c r="D2" s="123"/>
      <c r="E2" s="123"/>
      <c r="F2" s="123"/>
      <c r="G2" s="123"/>
      <c r="H2" s="123"/>
    </row>
    <row r="3" spans="2:7" ht="10.5" customHeight="1" thickBot="1">
      <c r="B3" s="53"/>
      <c r="C3" s="53"/>
      <c r="D3" s="56"/>
      <c r="E3" s="56"/>
      <c r="F3" s="56"/>
      <c r="G3" s="57"/>
    </row>
    <row r="4" spans="2:8" ht="44.25" customHeight="1" thickTop="1">
      <c r="B4" s="124" t="s">
        <v>87</v>
      </c>
      <c r="C4" s="126" t="s">
        <v>174</v>
      </c>
      <c r="D4" s="126" t="s">
        <v>149</v>
      </c>
      <c r="E4" s="126" t="s">
        <v>150</v>
      </c>
      <c r="F4" s="126" t="s">
        <v>95</v>
      </c>
      <c r="G4" s="126" t="s">
        <v>96</v>
      </c>
      <c r="H4" s="128" t="s">
        <v>97</v>
      </c>
    </row>
    <row r="5" spans="2:8" ht="36" customHeight="1" thickBot="1">
      <c r="B5" s="125"/>
      <c r="C5" s="127"/>
      <c r="D5" s="127"/>
      <c r="E5" s="127"/>
      <c r="F5" s="127"/>
      <c r="G5" s="127"/>
      <c r="H5" s="129"/>
    </row>
    <row r="6" spans="2:8" ht="25.5" customHeight="1">
      <c r="B6" s="59" t="s">
        <v>151</v>
      </c>
      <c r="C6" s="38">
        <f>'[5]آران و بیدگل'!C6+'[5]اصفهان'!C6+'[5]خمینی شهر'!C6+'[5]فلاورجان'!C6+'[5]کاشان'!C6+'[5]گلپایگان'!C6+'[5]لنجان'!C6+'[5]مبارکه'!C6</f>
        <v>21650</v>
      </c>
      <c r="D6" s="38">
        <f>'[5]آران و بیدگل'!D6+'[5]اصفهان'!D6+'[5]خمینی شهر'!D6+'[5]فلاورجان'!D6+'[5]کاشان'!D6+'[5]گلپایگان'!D6+'[5]لنجان'!D6+'[5]مبارکه'!D6</f>
        <v>380200</v>
      </c>
      <c r="E6" s="38">
        <f>D6/C6</f>
        <v>17.561200923787528</v>
      </c>
      <c r="F6" s="38">
        <f>'[5]آران و بیدگل'!F6+'[5]اصفهان'!F6+'[5]خمینی شهر'!F6+'[5]فلاورجان'!F6+'[5]کاشان'!F6+'[5]گلپایگان'!F6+'[5]لنجان'!F6+'[5]مبارکه'!F6</f>
        <v>32</v>
      </c>
      <c r="G6" s="38">
        <f>'[5]آران و بیدگل'!G6+'[5]اصفهان'!G6+'[5]خمینی شهر'!G6+'[5]فلاورجان'!G6+'[5]کاشان'!G6+'[5]گلپایگان'!G6+'[5]لنجان'!G6+'[5]مبارکه'!G6</f>
        <v>32</v>
      </c>
      <c r="H6" s="60"/>
    </row>
    <row r="7" spans="2:8" ht="26.25" customHeight="1">
      <c r="B7" s="61" t="s">
        <v>152</v>
      </c>
      <c r="C7" s="41">
        <f>'[5]آران و بیدگل'!C7+'[5]اصفهان'!C7+'[5]خمینی شهر'!C7+'[5]فلاورجان'!C7+'[5]کاشان'!C7+'[5]گلپایگان'!C7+'[5]لنجان'!C7+'[5]مبارکه'!C7</f>
        <v>39600</v>
      </c>
      <c r="D7" s="41">
        <f>'[5]آران و بیدگل'!D7+'[5]اصفهان'!D7+'[5]خمینی شهر'!D7+'[5]فلاورجان'!D7+'[5]کاشان'!D7+'[5]گلپایگان'!D7+'[5]لنجان'!D7+'[5]مبارکه'!D7</f>
        <v>936800</v>
      </c>
      <c r="E7" s="41">
        <f aca="true" t="shared" si="0" ref="E7:E27">D7/C7</f>
        <v>23.656565656565657</v>
      </c>
      <c r="F7" s="41">
        <f>'[5]آران و بیدگل'!F7+'[5]اصفهان'!F7+'[5]خمینی شهر'!F7+'[5]فلاورجان'!F7+'[5]کاشان'!F7+'[5]گلپایگان'!F7+'[5]لنجان'!F7+'[5]مبارکه'!F7</f>
        <v>26</v>
      </c>
      <c r="G7" s="41">
        <f>'[5]آران و بیدگل'!G7+'[5]اصفهان'!G7+'[5]خمینی شهر'!G7+'[5]فلاورجان'!G7+'[5]کاشان'!G7+'[5]گلپایگان'!G7+'[5]لنجان'!G7+'[5]مبارکه'!G7</f>
        <v>26</v>
      </c>
      <c r="H7" s="62"/>
    </row>
    <row r="8" spans="2:8" ht="26.25" customHeight="1">
      <c r="B8" s="61" t="s">
        <v>153</v>
      </c>
      <c r="C8" s="41">
        <f>'[5]آران و بیدگل'!C8+'[5]اصفهان'!C8+'[5]خمینی شهر'!C8+'[5]فلاورجان'!C8+'[5]کاشان'!C8+'[5]گلپایگان'!C8+'[5]لنجان'!C8+'[5]مبارکه'!C8</f>
        <v>0</v>
      </c>
      <c r="D8" s="41">
        <f>'[5]آران و بیدگل'!D8+'[5]اصفهان'!D8+'[5]خمینی شهر'!D8+'[5]فلاورجان'!D8+'[5]کاشان'!D8+'[5]گلپایگان'!D8+'[5]لنجان'!D8+'[5]مبارکه'!D8</f>
        <v>0</v>
      </c>
      <c r="E8" s="41"/>
      <c r="F8" s="41">
        <f>'[5]آران و بیدگل'!F8+'[5]اصفهان'!F8+'[5]خمینی شهر'!F8+'[5]فلاورجان'!F8+'[5]کاشان'!F8+'[5]گلپایگان'!F8+'[5]لنجان'!F8+'[5]مبارکه'!F8</f>
        <v>0</v>
      </c>
      <c r="G8" s="41">
        <f>'[5]آران و بیدگل'!G8+'[5]اصفهان'!G8+'[5]خمینی شهر'!G8+'[5]فلاورجان'!G8+'[5]کاشان'!G8+'[5]گلپایگان'!G8+'[5]لنجان'!G8+'[5]مبارکه'!G8</f>
        <v>0</v>
      </c>
      <c r="H8" s="63"/>
    </row>
    <row r="9" spans="2:8" ht="26.25" customHeight="1">
      <c r="B9" s="61" t="s">
        <v>154</v>
      </c>
      <c r="C9" s="41">
        <f>'[5]آران و بیدگل'!C9+'[5]اصفهان'!C9+'[5]خمینی شهر'!C9+'[5]فلاورجان'!C9+'[5]کاشان'!C9+'[5]گلپایگان'!C9+'[5]لنجان'!C9+'[5]مبارکه'!C9</f>
        <v>2300</v>
      </c>
      <c r="D9" s="41">
        <f>'[5]آران و بیدگل'!D9+'[5]اصفهان'!D9+'[5]خمینی شهر'!D9+'[5]فلاورجان'!D9+'[5]کاشان'!D9+'[5]گلپایگان'!D9+'[5]لنجان'!D9+'[5]مبارکه'!D9</f>
        <v>16000</v>
      </c>
      <c r="E9" s="41">
        <f t="shared" si="0"/>
        <v>6.956521739130435</v>
      </c>
      <c r="F9" s="41">
        <f>'[5]آران و بیدگل'!F9+'[5]اصفهان'!F9+'[5]خمینی شهر'!F9+'[5]فلاورجان'!F9+'[5]کاشان'!F9+'[5]گلپایگان'!F9+'[5]لنجان'!F9+'[5]مبارکه'!F9</f>
        <v>4</v>
      </c>
      <c r="G9" s="41">
        <f>'[5]آران و بیدگل'!G9+'[5]اصفهان'!G9+'[5]خمینی شهر'!G9+'[5]فلاورجان'!G9+'[5]کاشان'!G9+'[5]گلپایگان'!G9+'[5]لنجان'!G9+'[5]مبارکه'!G9</f>
        <v>4</v>
      </c>
      <c r="H9" s="63"/>
    </row>
    <row r="10" spans="2:8" ht="26.25" customHeight="1">
      <c r="B10" s="61" t="s">
        <v>155</v>
      </c>
      <c r="C10" s="41">
        <f>'[5]آران و بیدگل'!C10+'[5]اصفهان'!C10+'[5]خمینی شهر'!C10+'[5]فلاورجان'!C10+'[5]کاشان'!C10+'[5]گلپایگان'!C10+'[5]لنجان'!C10+'[5]مبارکه'!C10</f>
        <v>0</v>
      </c>
      <c r="D10" s="41">
        <f>'[5]آران و بیدگل'!D10+'[5]اصفهان'!D10+'[5]خمینی شهر'!D10+'[5]فلاورجان'!D10+'[5]کاشان'!D10+'[5]گلپایگان'!D10+'[5]لنجان'!D10+'[5]مبارکه'!D10</f>
        <v>0</v>
      </c>
      <c r="E10" s="41"/>
      <c r="F10" s="41">
        <f>'[5]آران و بیدگل'!F10+'[5]اصفهان'!F10+'[5]خمینی شهر'!F10+'[5]فلاورجان'!F10+'[5]کاشان'!F10+'[5]گلپایگان'!F10+'[5]لنجان'!F10+'[5]مبارکه'!F10</f>
        <v>0</v>
      </c>
      <c r="G10" s="41">
        <f>'[5]آران و بیدگل'!G10+'[5]اصفهان'!G10+'[5]خمینی شهر'!G10+'[5]فلاورجان'!G10+'[5]کاشان'!G10+'[5]گلپایگان'!G10+'[5]لنجان'!G10+'[5]مبارکه'!G10</f>
        <v>0</v>
      </c>
      <c r="H10" s="63"/>
    </row>
    <row r="11" spans="2:8" ht="26.25" customHeight="1">
      <c r="B11" s="61" t="s">
        <v>156</v>
      </c>
      <c r="C11" s="41">
        <f>'[5]آران و بیدگل'!C11+'[5]اصفهان'!C11+'[5]خمینی شهر'!C11+'[5]فلاورجان'!C11+'[5]کاشان'!C11+'[5]گلپایگان'!C11+'[5]لنجان'!C11+'[5]مبارکه'!C11</f>
        <v>8700</v>
      </c>
      <c r="D11" s="41">
        <f>'[5]آران و بیدگل'!D11+'[5]اصفهان'!D11+'[5]خمینی شهر'!D11+'[5]فلاورجان'!D11+'[5]کاشان'!D11+'[5]گلپایگان'!D11+'[5]لنجان'!D11+'[5]مبارکه'!D11</f>
        <v>444000</v>
      </c>
      <c r="E11" s="41">
        <f t="shared" si="0"/>
        <v>51.03448275862069</v>
      </c>
      <c r="F11" s="41">
        <f>'[5]آران و بیدگل'!F11+'[5]اصفهان'!F11+'[5]خمینی شهر'!F11+'[5]فلاورجان'!F11+'[5]کاشان'!F11+'[5]گلپایگان'!F11+'[5]لنجان'!F11+'[5]مبارکه'!F11</f>
        <v>13</v>
      </c>
      <c r="G11" s="41">
        <f>'[5]آران و بیدگل'!G11+'[5]اصفهان'!G11+'[5]خمینی شهر'!G11+'[5]فلاورجان'!G11+'[5]کاشان'!G11+'[5]گلپایگان'!G11+'[5]لنجان'!G11+'[5]مبارکه'!G11</f>
        <v>13</v>
      </c>
      <c r="H11" s="63"/>
    </row>
    <row r="12" spans="2:8" ht="26.25" customHeight="1">
      <c r="B12" s="61" t="s">
        <v>157</v>
      </c>
      <c r="C12" s="41">
        <f>'[5]آران و بیدگل'!C12+'[5]اصفهان'!C12+'[5]خمینی شهر'!C12+'[5]فلاورجان'!C12+'[5]کاشان'!C12+'[5]گلپایگان'!C12+'[5]لنجان'!C12+'[5]مبارکه'!C12</f>
        <v>1000</v>
      </c>
      <c r="D12" s="41">
        <f>'[5]آران و بیدگل'!D12+'[5]اصفهان'!D12+'[5]خمینی شهر'!D12+'[5]فلاورجان'!D12+'[5]کاشان'!D12+'[5]گلپایگان'!D12+'[5]لنجان'!D12+'[5]مبارکه'!D12</f>
        <v>20000</v>
      </c>
      <c r="E12" s="41">
        <f t="shared" si="0"/>
        <v>20</v>
      </c>
      <c r="F12" s="41">
        <f>'[5]آران و بیدگل'!F12+'[5]اصفهان'!F12+'[5]خمینی شهر'!F12+'[5]فلاورجان'!F12+'[5]کاشان'!F12+'[5]گلپایگان'!F12+'[5]لنجان'!F12+'[5]مبارکه'!F12</f>
        <v>2</v>
      </c>
      <c r="G12" s="41">
        <f>'[5]آران و بیدگل'!G12+'[5]اصفهان'!G12+'[5]خمینی شهر'!G12+'[5]فلاورجان'!G12+'[5]کاشان'!G12+'[5]گلپایگان'!G12+'[5]لنجان'!G12+'[5]مبارکه'!G12</f>
        <v>2</v>
      </c>
      <c r="H12" s="63"/>
    </row>
    <row r="13" spans="2:8" ht="26.25" customHeight="1">
      <c r="B13" s="61" t="s">
        <v>158</v>
      </c>
      <c r="C13" s="41">
        <f>'[5]آران و بیدگل'!C13+'[5]اصفهان'!C13+'[5]خمینی شهر'!C13+'[5]فلاورجان'!C13+'[5]کاشان'!C13+'[5]گلپایگان'!C13+'[5]لنجان'!C13+'[5]مبارکه'!C13</f>
        <v>38400</v>
      </c>
      <c r="D13" s="41">
        <f>'[5]آران و بیدگل'!D13+'[5]اصفهان'!D13+'[5]خمینی شهر'!D13+'[5]فلاورجان'!D13+'[5]کاشان'!D13+'[5]گلپایگان'!D13+'[5]لنجان'!D13+'[5]مبارکه'!D13</f>
        <v>604400</v>
      </c>
      <c r="E13" s="41">
        <f t="shared" si="0"/>
        <v>15.739583333333334</v>
      </c>
      <c r="F13" s="41">
        <f>'[5]آران و بیدگل'!F13+'[5]اصفهان'!F13+'[5]خمینی شهر'!F13+'[5]فلاورجان'!F13+'[5]کاشان'!F13+'[5]گلپایگان'!F13+'[5]لنجان'!F13+'[5]مبارکه'!F13</f>
        <v>23</v>
      </c>
      <c r="G13" s="41">
        <f>'[5]آران و بیدگل'!G13+'[5]اصفهان'!G13+'[5]خمینی شهر'!G13+'[5]فلاورجان'!G13+'[5]کاشان'!G13+'[5]گلپایگان'!G13+'[5]لنجان'!G13+'[5]مبارکه'!G13</f>
        <v>23</v>
      </c>
      <c r="H13" s="63"/>
    </row>
    <row r="14" spans="2:8" ht="26.25" customHeight="1">
      <c r="B14" s="61" t="s">
        <v>159</v>
      </c>
      <c r="C14" s="41">
        <f>'[5]آران و بیدگل'!C14+'[5]اصفهان'!C14+'[5]خمینی شهر'!C14+'[5]فلاورجان'!C14+'[5]کاشان'!C14+'[5]گلپایگان'!C14+'[5]لنجان'!C14+'[5]مبارکه'!C14</f>
        <v>18950</v>
      </c>
      <c r="D14" s="41">
        <f>'[5]آران و بیدگل'!D14+'[5]اصفهان'!D14+'[5]خمینی شهر'!D14+'[5]فلاورجان'!D14+'[5]کاشان'!D14+'[5]گلپایگان'!D14+'[5]لنجان'!D14+'[5]مبارکه'!D14</f>
        <v>301500</v>
      </c>
      <c r="E14" s="41">
        <f t="shared" si="0"/>
        <v>15.910290237467018</v>
      </c>
      <c r="F14" s="41">
        <f>'[5]آران و بیدگل'!F14+'[5]اصفهان'!F14+'[5]خمینی شهر'!F14+'[5]فلاورجان'!F14+'[5]کاشان'!F14+'[5]گلپایگان'!F14+'[5]لنجان'!F14+'[5]مبارکه'!F14</f>
        <v>30</v>
      </c>
      <c r="G14" s="41">
        <f>'[5]آران و بیدگل'!G14+'[5]اصفهان'!G14+'[5]خمینی شهر'!G14+'[5]فلاورجان'!G14+'[5]کاشان'!G14+'[5]گلپایگان'!G14+'[5]لنجان'!G14+'[5]مبارکه'!G14</f>
        <v>30</v>
      </c>
      <c r="H14" s="63"/>
    </row>
    <row r="15" spans="2:8" ht="26.25" customHeight="1">
      <c r="B15" s="61" t="s">
        <v>160</v>
      </c>
      <c r="C15" s="41">
        <f>'[5]آران و بیدگل'!C15+'[5]اصفهان'!C15+'[5]خمینی شهر'!C15+'[5]فلاورجان'!C15+'[5]کاشان'!C15+'[5]گلپایگان'!C15+'[5]لنجان'!C15+'[5]مبارکه'!C15</f>
        <v>1700</v>
      </c>
      <c r="D15" s="41">
        <f>'[5]آران و بیدگل'!D15+'[5]اصفهان'!D15+'[5]خمینی شهر'!D15+'[5]فلاورجان'!D15+'[5]کاشان'!D15+'[5]گلپایگان'!D15+'[5]لنجان'!D15+'[5]مبارکه'!D15</f>
        <v>17000</v>
      </c>
      <c r="E15" s="41">
        <f t="shared" si="0"/>
        <v>10</v>
      </c>
      <c r="F15" s="41">
        <f>'[5]آران و بیدگل'!F15+'[5]اصفهان'!F15+'[5]خمینی شهر'!F15+'[5]فلاورجان'!F15+'[5]کاشان'!F15+'[5]گلپایگان'!F15+'[5]لنجان'!F15+'[5]مبارکه'!F15</f>
        <v>2</v>
      </c>
      <c r="G15" s="41">
        <f>'[5]آران و بیدگل'!G15+'[5]اصفهان'!G15+'[5]خمینی شهر'!G15+'[5]فلاورجان'!G15+'[5]کاشان'!G15+'[5]گلپایگان'!G15+'[5]لنجان'!G15+'[5]مبارکه'!G15</f>
        <v>2</v>
      </c>
      <c r="H15" s="63"/>
    </row>
    <row r="16" spans="2:8" ht="26.25" customHeight="1">
      <c r="B16" s="61" t="s">
        <v>161</v>
      </c>
      <c r="C16" s="41">
        <f>'[5]آران و بیدگل'!C16+'[5]اصفهان'!C16+'[5]خمینی شهر'!C16+'[5]فلاورجان'!C16+'[5]کاشان'!C16+'[5]گلپایگان'!C16+'[5]لنجان'!C16+'[5]مبارکه'!C16</f>
        <v>3600</v>
      </c>
      <c r="D16" s="41">
        <f>'[5]آران و بیدگل'!D16+'[5]اصفهان'!D16+'[5]خمینی شهر'!D16+'[5]فلاورجان'!D16+'[5]کاشان'!D16+'[5]گلپایگان'!D16+'[5]لنجان'!D16+'[5]مبارکه'!D16</f>
        <v>61000</v>
      </c>
      <c r="E16" s="41">
        <f t="shared" si="0"/>
        <v>16.944444444444443</v>
      </c>
      <c r="F16" s="41">
        <f>'[5]آران و بیدگل'!F16+'[5]اصفهان'!F16+'[5]خمینی شهر'!F16+'[5]فلاورجان'!F16+'[5]کاشان'!F16+'[5]گلپایگان'!F16+'[5]لنجان'!F16+'[5]مبارکه'!F16</f>
        <v>14</v>
      </c>
      <c r="G16" s="41">
        <f>'[5]آران و بیدگل'!G16+'[5]اصفهان'!G16+'[5]خمینی شهر'!G16+'[5]فلاورجان'!G16+'[5]کاشان'!G16+'[5]گلپایگان'!G16+'[5]لنجان'!G16+'[5]مبارکه'!G16</f>
        <v>14</v>
      </c>
      <c r="H16" s="63"/>
    </row>
    <row r="17" spans="2:8" ht="26.25" customHeight="1">
      <c r="B17" s="61" t="s">
        <v>162</v>
      </c>
      <c r="C17" s="41">
        <f>'[5]آران و بیدگل'!C17+'[5]اصفهان'!C17+'[5]خمینی شهر'!C17+'[5]فلاورجان'!C17+'[5]کاشان'!C17+'[5]گلپایگان'!C17+'[5]لنجان'!C17+'[5]مبارکه'!C17</f>
        <v>0</v>
      </c>
      <c r="D17" s="41">
        <f>'[5]آران و بیدگل'!D17+'[5]اصفهان'!D17+'[5]خمینی شهر'!D17+'[5]فلاورجان'!D17+'[5]کاشان'!D17+'[5]گلپایگان'!D17+'[5]لنجان'!D17+'[5]مبارکه'!D17</f>
        <v>0</v>
      </c>
      <c r="E17" s="41"/>
      <c r="F17" s="41">
        <f>'[5]آران و بیدگل'!F17+'[5]اصفهان'!F17+'[5]خمینی شهر'!F17+'[5]فلاورجان'!F17+'[5]کاشان'!F17+'[5]گلپایگان'!F17+'[5]لنجان'!F17+'[5]مبارکه'!F17</f>
        <v>0</v>
      </c>
      <c r="G17" s="41">
        <f>'[5]آران و بیدگل'!G17+'[5]اصفهان'!G17+'[5]خمینی شهر'!G17+'[5]فلاورجان'!G17+'[5]کاشان'!G17+'[5]گلپایگان'!G17+'[5]لنجان'!G17+'[5]مبارکه'!G17</f>
        <v>0</v>
      </c>
      <c r="H17" s="63"/>
    </row>
    <row r="18" spans="2:8" ht="26.25" customHeight="1">
      <c r="B18" s="61" t="s">
        <v>163</v>
      </c>
      <c r="C18" s="41">
        <f>'[5]آران و بیدگل'!C18+'[5]اصفهان'!C18+'[5]خمینی شهر'!C18+'[5]فلاورجان'!C18+'[5]کاشان'!C18+'[5]گلپایگان'!C18+'[5]لنجان'!C18+'[5]مبارکه'!C18</f>
        <v>4210</v>
      </c>
      <c r="D18" s="41">
        <f>'[5]آران و بیدگل'!D18+'[5]اصفهان'!D18+'[5]خمینی شهر'!D18+'[5]فلاورجان'!D18+'[5]کاشان'!D18+'[5]گلپایگان'!D18+'[5]لنجان'!D18+'[5]مبارکه'!D18</f>
        <v>63800</v>
      </c>
      <c r="E18" s="41">
        <f t="shared" si="0"/>
        <v>15.15439429928741</v>
      </c>
      <c r="F18" s="41">
        <f>'[5]آران و بیدگل'!F18+'[5]اصفهان'!F18+'[5]خمینی شهر'!F18+'[5]فلاورجان'!F18+'[5]کاشان'!F18+'[5]گلپایگان'!F18+'[5]لنجان'!F18+'[5]مبارکه'!F18</f>
        <v>15</v>
      </c>
      <c r="G18" s="41">
        <f>'[5]آران و بیدگل'!G18+'[5]اصفهان'!G18+'[5]خمینی شهر'!G18+'[5]فلاورجان'!G18+'[5]کاشان'!G18+'[5]گلپایگان'!G18+'[5]لنجان'!G18+'[5]مبارکه'!G18</f>
        <v>15</v>
      </c>
      <c r="H18" s="63"/>
    </row>
    <row r="19" spans="2:8" ht="26.25" customHeight="1">
      <c r="B19" s="61" t="s">
        <v>164</v>
      </c>
      <c r="C19" s="41">
        <f>'[5]آران و بیدگل'!C19+'[5]اصفهان'!C19+'[5]خمینی شهر'!C19+'[5]فلاورجان'!C19+'[5]کاشان'!C19+'[5]گلپایگان'!C19+'[5]لنجان'!C19+'[5]مبارکه'!C19</f>
        <v>34510</v>
      </c>
      <c r="D19" s="41">
        <f>'[5]آران و بیدگل'!D19+'[5]اصفهان'!D19+'[5]خمینی شهر'!D19+'[5]فلاورجان'!D19+'[5]کاشان'!D19+'[5]گلپایگان'!D19+'[5]لنجان'!D19+'[5]مبارکه'!D19</f>
        <v>766800</v>
      </c>
      <c r="E19" s="41">
        <f t="shared" si="0"/>
        <v>22.21964647928137</v>
      </c>
      <c r="F19" s="41">
        <f>'[5]آران و بیدگل'!F19+'[5]اصفهان'!F19+'[5]خمینی شهر'!F19+'[5]فلاورجان'!F19+'[5]کاشان'!F19+'[5]گلپایگان'!F19+'[5]لنجان'!F19+'[5]مبارکه'!F19</f>
        <v>28</v>
      </c>
      <c r="G19" s="41">
        <f>'[5]آران و بیدگل'!G19+'[5]اصفهان'!G19+'[5]خمینی شهر'!G19+'[5]فلاورجان'!G19+'[5]کاشان'!G19+'[5]گلپایگان'!G19+'[5]لنجان'!G19+'[5]مبارکه'!G19</f>
        <v>28</v>
      </c>
      <c r="H19" s="63"/>
    </row>
    <row r="20" spans="2:8" ht="26.25" customHeight="1">
      <c r="B20" s="61" t="s">
        <v>165</v>
      </c>
      <c r="C20" s="41">
        <f>'[5]آران و بیدگل'!C20+'[5]اصفهان'!C20+'[5]خمینی شهر'!C20+'[5]فلاورجان'!C20+'[5]کاشان'!C20+'[5]گلپایگان'!C20+'[5]لنجان'!C20+'[5]مبارکه'!C20</f>
        <v>1300</v>
      </c>
      <c r="D20" s="41">
        <f>'[5]آران و بیدگل'!D20+'[5]اصفهان'!D20+'[5]خمینی شهر'!D20+'[5]فلاورجان'!D20+'[5]کاشان'!D20+'[5]گلپایگان'!D20+'[5]لنجان'!D20+'[5]مبارکه'!D20</f>
        <v>10400</v>
      </c>
      <c r="E20" s="41">
        <f t="shared" si="0"/>
        <v>8</v>
      </c>
      <c r="F20" s="41">
        <f>'[5]آران و بیدگل'!F20+'[5]اصفهان'!F20+'[5]خمینی شهر'!F20+'[5]فلاورجان'!F20+'[5]کاشان'!F20+'[5]گلپایگان'!F20+'[5]لنجان'!F20+'[5]مبارکه'!F20</f>
        <v>1</v>
      </c>
      <c r="G20" s="41">
        <f>'[5]آران و بیدگل'!G20+'[5]اصفهان'!G20+'[5]خمینی شهر'!G20+'[5]فلاورجان'!G20+'[5]کاشان'!G20+'[5]گلپایگان'!G20+'[5]لنجان'!G20+'[5]مبارکه'!G20</f>
        <v>1</v>
      </c>
      <c r="H20" s="63"/>
    </row>
    <row r="21" spans="2:8" ht="26.25" customHeight="1">
      <c r="B21" s="61" t="s">
        <v>166</v>
      </c>
      <c r="C21" s="41">
        <f>'[5]آران و بیدگل'!C21+'[5]اصفهان'!C21+'[5]خمینی شهر'!C21+'[5]فلاورجان'!C21+'[5]کاشان'!C21+'[5]گلپایگان'!C21+'[5]لنجان'!C21+'[5]مبارکه'!C21</f>
        <v>3600</v>
      </c>
      <c r="D21" s="41">
        <f>'[5]آران و بیدگل'!D21+'[5]اصفهان'!D21+'[5]خمینی شهر'!D21+'[5]فلاورجان'!D21+'[5]کاشان'!D21+'[5]گلپایگان'!D21+'[5]لنجان'!D21+'[5]مبارکه'!D21</f>
        <v>10000</v>
      </c>
      <c r="E21" s="41">
        <f t="shared" si="0"/>
        <v>2.7777777777777777</v>
      </c>
      <c r="F21" s="41">
        <f>'[5]آران و بیدگل'!F21+'[5]اصفهان'!F21+'[5]خمینی شهر'!F21+'[5]فلاورجان'!F21+'[5]کاشان'!F21+'[5]گلپایگان'!F21+'[5]لنجان'!F21+'[5]مبارکه'!F21</f>
        <v>1</v>
      </c>
      <c r="G21" s="41">
        <f>'[5]آران و بیدگل'!G21+'[5]اصفهان'!G21+'[5]خمینی شهر'!G21+'[5]فلاورجان'!G21+'[5]کاشان'!G21+'[5]گلپایگان'!G21+'[5]لنجان'!G21+'[5]مبارکه'!G21</f>
        <v>1</v>
      </c>
      <c r="H21" s="63"/>
    </row>
    <row r="22" spans="2:8" ht="26.25" customHeight="1">
      <c r="B22" s="61" t="s">
        <v>167</v>
      </c>
      <c r="C22" s="41">
        <f>'[5]آران و بیدگل'!C22+'[5]اصفهان'!C22+'[5]خمینی شهر'!C22+'[5]فلاورجان'!C22+'[5]کاشان'!C22+'[5]گلپایگان'!C22+'[5]لنجان'!C22+'[5]مبارکه'!C22</f>
        <v>335</v>
      </c>
      <c r="D22" s="41">
        <f>'[5]آران و بیدگل'!D22+'[5]اصفهان'!D22+'[5]خمینی شهر'!D22+'[5]فلاورجان'!D22+'[5]کاشان'!D22+'[5]گلپایگان'!D22+'[5]لنجان'!D22+'[5]مبارکه'!D22</f>
        <v>6600</v>
      </c>
      <c r="E22" s="41">
        <f t="shared" si="0"/>
        <v>19.70149253731343</v>
      </c>
      <c r="F22" s="41">
        <f>'[5]آران و بیدگل'!F22+'[5]اصفهان'!F22+'[5]خمینی شهر'!F22+'[5]فلاورجان'!F22+'[5]کاشان'!F22+'[5]گلپایگان'!F22+'[5]لنجان'!F22+'[5]مبارکه'!F22</f>
        <v>3</v>
      </c>
      <c r="G22" s="41">
        <f>'[5]آران و بیدگل'!G22+'[5]اصفهان'!G22+'[5]خمینی شهر'!G22+'[5]فلاورجان'!G22+'[5]کاشان'!G22+'[5]گلپایگان'!G22+'[5]لنجان'!G22+'[5]مبارکه'!G22</f>
        <v>3</v>
      </c>
      <c r="H22" s="63"/>
    </row>
    <row r="23" spans="2:8" ht="26.25" customHeight="1">
      <c r="B23" s="61" t="s">
        <v>168</v>
      </c>
      <c r="C23" s="41">
        <f>'[5]آران و بیدگل'!C23+'[5]اصفهان'!C23+'[5]خمینی شهر'!C23+'[5]فلاورجان'!C23+'[5]کاشان'!C23+'[5]گلپایگان'!C23+'[5]لنجان'!C23+'[5]مبارکه'!C23</f>
        <v>5515</v>
      </c>
      <c r="D23" s="41">
        <f>'[5]آران و بیدگل'!D23+'[5]اصفهان'!D23+'[5]خمینی شهر'!D23+'[5]فلاورجان'!D23+'[5]کاشان'!D23+'[5]گلپایگان'!D23+'[5]لنجان'!D23+'[5]مبارکه'!D23</f>
        <v>294000</v>
      </c>
      <c r="E23" s="41">
        <f t="shared" si="0"/>
        <v>53.30915684496827</v>
      </c>
      <c r="F23" s="41">
        <f>'[5]آران و بیدگل'!F23+'[5]اصفهان'!F23+'[5]خمینی شهر'!F23+'[5]فلاورجان'!F23+'[5]کاشان'!F23+'[5]گلپایگان'!F23+'[5]لنجان'!F23+'[5]مبارکه'!F23</f>
        <v>13</v>
      </c>
      <c r="G23" s="41">
        <f>'[5]آران و بیدگل'!G23+'[5]اصفهان'!G23+'[5]خمینی شهر'!G23+'[5]فلاورجان'!G23+'[5]کاشان'!G23+'[5]گلپایگان'!G23+'[5]لنجان'!G23+'[5]مبارکه'!G23</f>
        <v>13</v>
      </c>
      <c r="H23" s="63"/>
    </row>
    <row r="24" spans="2:8" ht="26.25" customHeight="1">
      <c r="B24" s="61" t="s">
        <v>169</v>
      </c>
      <c r="C24" s="41">
        <f>'[5]آران و بیدگل'!C24+'[5]اصفهان'!C24+'[5]خمینی شهر'!C24+'[5]فلاورجان'!C24+'[5]کاشان'!C24+'[5]گلپایگان'!C24+'[5]لنجان'!C24+'[5]مبارکه'!C24</f>
        <v>30550</v>
      </c>
      <c r="D24" s="41">
        <f>'[5]آران و بیدگل'!D24+'[5]اصفهان'!D24+'[5]خمینی شهر'!D24+'[5]فلاورجان'!D24+'[5]کاشان'!D24+'[5]گلپایگان'!D24+'[5]لنجان'!D24+'[5]مبارکه'!D24</f>
        <v>3377000</v>
      </c>
      <c r="E24" s="41">
        <f t="shared" si="0"/>
        <v>110.54009819967267</v>
      </c>
      <c r="F24" s="41">
        <f>'[5]آران و بیدگل'!F24+'[5]اصفهان'!F24+'[5]خمینی شهر'!F24+'[5]فلاورجان'!F24+'[5]کاشان'!F24+'[5]گلپایگان'!F24+'[5]لنجان'!F24+'[5]مبارکه'!F24</f>
        <v>67</v>
      </c>
      <c r="G24" s="41">
        <f>'[5]آران و بیدگل'!G24+'[5]اصفهان'!G24+'[5]خمینی شهر'!G24+'[5]فلاورجان'!G24+'[5]کاشان'!G24+'[5]گلپایگان'!G24+'[5]لنجان'!G24+'[5]مبارکه'!G24</f>
        <v>67</v>
      </c>
      <c r="H24" s="63"/>
    </row>
    <row r="25" spans="2:8" ht="26.25" customHeight="1">
      <c r="B25" s="61" t="s">
        <v>170</v>
      </c>
      <c r="C25" s="41">
        <f>'[5]آران و بیدگل'!C25+'[5]اصفهان'!C25+'[5]خمینی شهر'!C25+'[5]فلاورجان'!C25+'[5]کاشان'!C25+'[5]گلپایگان'!C25+'[5]لنجان'!C25+'[5]مبارکه'!C25</f>
        <v>0</v>
      </c>
      <c r="D25" s="41">
        <f>'[5]آران و بیدگل'!D25+'[5]اصفهان'!D25+'[5]خمینی شهر'!D25+'[5]فلاورجان'!D25+'[5]کاشان'!D25+'[5]گلپایگان'!D25+'[5]لنجان'!D25+'[5]مبارکه'!D25</f>
        <v>0</v>
      </c>
      <c r="E25" s="41"/>
      <c r="F25" s="41">
        <f>'[5]آران و بیدگل'!F25+'[5]اصفهان'!F25+'[5]خمینی شهر'!F25+'[5]فلاورجان'!F25+'[5]کاشان'!F25+'[5]گلپایگان'!F25+'[5]لنجان'!F25+'[5]مبارکه'!F25</f>
        <v>0</v>
      </c>
      <c r="G25" s="41">
        <f>'[5]آران و بیدگل'!G25+'[5]اصفهان'!G25+'[5]خمینی شهر'!G25+'[5]فلاورجان'!G25+'[5]کاشان'!G25+'[5]گلپایگان'!G25+'[5]لنجان'!G25+'[5]مبارکه'!G25</f>
        <v>0</v>
      </c>
      <c r="H25" s="63"/>
    </row>
    <row r="26" spans="2:8" ht="26.25" customHeight="1">
      <c r="B26" s="61" t="s">
        <v>171</v>
      </c>
      <c r="C26" s="41">
        <f>'[5]آران و بیدگل'!C26+'[5]اصفهان'!C26+'[5]خمینی شهر'!C26+'[5]فلاورجان'!C26+'[5]کاشان'!C26+'[5]گلپایگان'!C26+'[5]لنجان'!C26+'[5]مبارکه'!C26</f>
        <v>1000</v>
      </c>
      <c r="D26" s="41">
        <f>'[5]آران و بیدگل'!D26+'[5]اصفهان'!D26+'[5]خمینی شهر'!D26+'[5]فلاورجان'!D26+'[5]کاشان'!D26+'[5]گلپایگان'!D26+'[5]لنجان'!D26+'[5]مبارکه'!D26</f>
        <v>10000</v>
      </c>
      <c r="E26" s="41">
        <f t="shared" si="0"/>
        <v>10</v>
      </c>
      <c r="F26" s="41">
        <f>'[5]آران و بیدگل'!F26+'[5]اصفهان'!F26+'[5]خمینی شهر'!F26+'[5]فلاورجان'!F26+'[5]کاشان'!F26+'[5]گلپایگان'!F26+'[5]لنجان'!F26+'[5]مبارکه'!F26</f>
        <v>20</v>
      </c>
      <c r="G26" s="41">
        <f>'[5]آران و بیدگل'!G26+'[5]اصفهان'!G26+'[5]خمینی شهر'!G26+'[5]فلاورجان'!G26+'[5]کاشان'!G26+'[5]گلپایگان'!G26+'[5]لنجان'!G26+'[5]مبارکه'!G26</f>
        <v>20</v>
      </c>
      <c r="H26" s="63"/>
    </row>
    <row r="27" spans="2:8" ht="26.25" customHeight="1" thickBot="1">
      <c r="B27" s="64" t="s">
        <v>172</v>
      </c>
      <c r="C27" s="65">
        <f>'[5]آران و بیدگل'!C27+'[5]اصفهان'!C27+'[5]خمینی شهر'!C27+'[5]فلاورجان'!C27+'[5]کاشان'!C27+'[5]گلپایگان'!C27+'[5]لنجان'!C27+'[5]مبارکه'!C27</f>
        <v>15180</v>
      </c>
      <c r="D27" s="65">
        <f>'[5]آران و بیدگل'!D27+'[5]اصفهان'!D27+'[5]خمینی شهر'!D27+'[5]فلاورجان'!D27+'[5]کاشان'!D27+'[5]گلپایگان'!D27+'[5]لنجان'!D27+'[5]مبارکه'!D27</f>
        <v>588000</v>
      </c>
      <c r="E27" s="65">
        <f t="shared" si="0"/>
        <v>38.73517786561265</v>
      </c>
      <c r="F27" s="65">
        <f>'[5]آران و بیدگل'!F27+'[5]اصفهان'!F27+'[5]خمینی شهر'!F27+'[5]فلاورجان'!F27+'[5]کاشان'!F27+'[5]گلپایگان'!F27+'[5]لنجان'!F27+'[5]مبارکه'!F27</f>
        <v>27</v>
      </c>
      <c r="G27" s="41">
        <f>'[5]آران و بیدگل'!G27+'[5]اصفهان'!G27+'[5]خمینی شهر'!G27+'[5]فلاورجان'!G27+'[5]کاشان'!G27+'[5]گلپایگان'!G27+'[5]لنجان'!G27+'[5]مبارکه'!G27</f>
        <v>30</v>
      </c>
      <c r="H27" s="66"/>
    </row>
    <row r="28" spans="2:8" ht="25.5" customHeight="1" thickBot="1">
      <c r="B28" s="67" t="s">
        <v>31</v>
      </c>
      <c r="C28" s="68">
        <f>SUM(C6:C27)</f>
        <v>232100</v>
      </c>
      <c r="D28" s="68">
        <f>SUM(D6:D27)</f>
        <v>7907500</v>
      </c>
      <c r="E28" s="68" t="s">
        <v>85</v>
      </c>
      <c r="F28" s="68" t="s">
        <v>85</v>
      </c>
      <c r="G28" s="68">
        <f>SUM(G6:G27)</f>
        <v>324</v>
      </c>
      <c r="H28" s="69" t="s">
        <v>85</v>
      </c>
    </row>
    <row r="29" ht="9.75" customHeight="1" thickTop="1">
      <c r="H29" s="70"/>
    </row>
    <row r="30" spans="4:7" ht="27" customHeight="1">
      <c r="D30" s="71"/>
      <c r="E30" s="71"/>
      <c r="F30" s="71"/>
      <c r="G30" s="71"/>
    </row>
    <row r="31" ht="17.25" customHeight="1"/>
  </sheetData>
  <sheetProtection/>
  <mergeCells count="9">
    <mergeCell ref="B1:H1"/>
    <mergeCell ref="B2:H2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.1968503937007874" bottom="0.1968503937007874" header="0" footer="0"/>
  <pageSetup horizontalDpi="300" verticalDpi="3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29"/>
  <sheetViews>
    <sheetView showGridLines="0" showZeros="0" rightToLeft="1" zoomScale="64" zoomScaleNormal="64" zoomScalePageLayoutView="0" workbookViewId="0" topLeftCell="A1">
      <selection activeCell="A1" sqref="A1"/>
    </sheetView>
  </sheetViews>
  <sheetFormatPr defaultColWidth="9.140625" defaultRowHeight="15"/>
  <cols>
    <col min="1" max="1" width="1.1484375" style="52" customWidth="1"/>
    <col min="2" max="2" width="19.8515625" style="52" customWidth="1"/>
    <col min="3" max="4" width="13.57421875" style="52" customWidth="1"/>
    <col min="5" max="5" width="13.421875" style="52" customWidth="1"/>
    <col min="6" max="6" width="15.7109375" style="52" customWidth="1"/>
    <col min="7" max="7" width="13.57421875" style="52" customWidth="1"/>
    <col min="8" max="8" width="15.140625" style="52" customWidth="1"/>
    <col min="9" max="10" width="15.00390625" style="52" customWidth="1"/>
    <col min="11" max="11" width="18.28125" style="52" customWidth="1"/>
    <col min="12" max="12" width="36.421875" style="52" customWidth="1"/>
    <col min="13" max="16384" width="9.00390625" style="52" customWidth="1"/>
  </cols>
  <sheetData>
    <row r="1" spans="2:12" ht="26.25" customHeight="1">
      <c r="B1" s="122" t="s">
        <v>63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2:12" ht="45.75" customHeight="1">
      <c r="B2" s="123" t="s">
        <v>148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2:11" ht="10.5" customHeight="1" thickBot="1">
      <c r="B3" s="53"/>
      <c r="C3" s="54"/>
      <c r="D3" s="54"/>
      <c r="E3" s="54"/>
      <c r="F3" s="55"/>
      <c r="G3" s="55"/>
      <c r="H3" s="56"/>
      <c r="I3" s="56"/>
      <c r="J3" s="56"/>
      <c r="K3" s="57"/>
    </row>
    <row r="4" spans="2:12" ht="44.25" customHeight="1" thickTop="1">
      <c r="B4" s="124" t="s">
        <v>87</v>
      </c>
      <c r="C4" s="126" t="s">
        <v>88</v>
      </c>
      <c r="D4" s="126" t="s">
        <v>89</v>
      </c>
      <c r="E4" s="130" t="s">
        <v>90</v>
      </c>
      <c r="F4" s="131"/>
      <c r="G4" s="126" t="s">
        <v>91</v>
      </c>
      <c r="H4" s="126" t="s">
        <v>149</v>
      </c>
      <c r="I4" s="126" t="s">
        <v>150</v>
      </c>
      <c r="J4" s="126" t="s">
        <v>95</v>
      </c>
      <c r="K4" s="126" t="s">
        <v>96</v>
      </c>
      <c r="L4" s="128" t="s">
        <v>97</v>
      </c>
    </row>
    <row r="5" spans="2:12" ht="36" customHeight="1" thickBot="1">
      <c r="B5" s="125"/>
      <c r="C5" s="127"/>
      <c r="D5" s="127"/>
      <c r="E5" s="58" t="s">
        <v>98</v>
      </c>
      <c r="F5" s="58" t="s">
        <v>99</v>
      </c>
      <c r="G5" s="127"/>
      <c r="H5" s="127"/>
      <c r="I5" s="127"/>
      <c r="J5" s="127"/>
      <c r="K5" s="127"/>
      <c r="L5" s="129"/>
    </row>
    <row r="6" spans="2:12" ht="25.5" customHeight="1">
      <c r="B6" s="59" t="s">
        <v>151</v>
      </c>
      <c r="C6" s="38">
        <f>'[4]آران و بیدگل'!C6+'[4]خمینی شهر'!C6+'[4]فلاورجان'!C6+'[4]کاشان'!C6+'[4]گلپایگان'!C6+'[4]مبارکه'!C6+'[4]نجف آباد'!C6</f>
        <v>1300</v>
      </c>
      <c r="D6" s="38">
        <f>'[4]آران و بیدگل'!D6+'[4]خمینی شهر'!D6+'[4]فلاورجان'!D6+'[4]کاشان'!D6+'[4]گلپایگان'!D6+'[4]مبارکه'!D6+'[4]نجف آباد'!D6</f>
        <v>0</v>
      </c>
      <c r="E6" s="38">
        <f>'[4]آران و بیدگل'!E6+'[4]خمینی شهر'!E6+'[4]فلاورجان'!E6+'[4]کاشان'!E6+'[4]گلپایگان'!E6+'[4]مبارکه'!E6+'[4]نجف آباد'!E6</f>
        <v>0</v>
      </c>
      <c r="F6" s="38">
        <f>'[4]آران و بیدگل'!F6+'[4]خمینی شهر'!F6+'[4]فلاورجان'!F6+'[4]کاشان'!F6+'[4]گلپایگان'!F6+'[4]مبارکه'!F6+'[4]نجف آباد'!F6</f>
        <v>3100</v>
      </c>
      <c r="G6" s="38">
        <f>SUM(C6:F6)</f>
        <v>4400</v>
      </c>
      <c r="H6" s="38">
        <f>'[4]آران و بیدگل'!H6+'[4]خمینی شهر'!H6+'[4]فلاورجان'!H6+'[4]کاشان'!H6+'[4]گلپایگان'!H6+'[4]مبارکه'!H6+'[4]نجف آباد'!H6</f>
        <v>68000</v>
      </c>
      <c r="I6" s="38">
        <f>H6/G6</f>
        <v>15.454545454545455</v>
      </c>
      <c r="J6" s="38">
        <f>'[4]آران و بیدگل'!J6+'[4]خمینی شهر'!J6+'[4]فلاورجان'!J6+'[4]کاشان'!J6+'[4]گلپایگان'!J6+'[4]مبارکه'!J6+'[4]نجف آباد'!J6</f>
        <v>9</v>
      </c>
      <c r="K6" s="38">
        <f>'[4]آران و بیدگل'!K6+'[4]خمینی شهر'!K6+'[4]فلاورجان'!K6+'[4]کاشان'!K6+'[4]گلپایگان'!K6+'[4]مبارکه'!K6+'[4]نجف آباد'!K6</f>
        <v>11</v>
      </c>
      <c r="L6" s="60"/>
    </row>
    <row r="7" spans="2:12" ht="26.25" customHeight="1">
      <c r="B7" s="61" t="s">
        <v>152</v>
      </c>
      <c r="C7" s="41">
        <f>'[4]آران و بیدگل'!C7+'[4]خمینی شهر'!C7+'[4]فلاورجان'!C7+'[4]کاشان'!C7+'[4]گلپایگان'!C7+'[4]مبارکه'!C7+'[4]نجف آباد'!C7</f>
        <v>1500</v>
      </c>
      <c r="D7" s="41">
        <f>'[4]آران و بیدگل'!D7+'[4]خمینی شهر'!D7+'[4]فلاورجان'!D7+'[4]کاشان'!D7+'[4]گلپایگان'!D7+'[4]مبارکه'!D7+'[4]نجف آباد'!D7</f>
        <v>0</v>
      </c>
      <c r="E7" s="41">
        <f>'[4]آران و بیدگل'!E7+'[4]خمینی شهر'!E7+'[4]فلاورجان'!E7+'[4]کاشان'!E7+'[4]گلپایگان'!E7+'[4]مبارکه'!E7+'[4]نجف آباد'!E7</f>
        <v>0</v>
      </c>
      <c r="F7" s="41">
        <f>'[4]آران و بیدگل'!F7+'[4]خمینی شهر'!F7+'[4]فلاورجان'!F7+'[4]کاشان'!F7+'[4]گلپایگان'!F7+'[4]مبارکه'!F7+'[4]نجف آباد'!F7</f>
        <v>1900</v>
      </c>
      <c r="G7" s="41">
        <f aca="true" t="shared" si="0" ref="G7:G27">SUM(C7:F7)</f>
        <v>3400</v>
      </c>
      <c r="H7" s="41">
        <f>'[4]آران و بیدگل'!H7+'[4]خمینی شهر'!H7+'[4]فلاورجان'!H7+'[4]کاشان'!H7+'[4]گلپایگان'!H7+'[4]مبارکه'!H7+'[4]نجف آباد'!H7</f>
        <v>61000</v>
      </c>
      <c r="I7" s="41">
        <f aca="true" t="shared" si="1" ref="I7:I27">H7/G7</f>
        <v>17.941176470588236</v>
      </c>
      <c r="J7" s="41">
        <f>'[4]آران و بیدگل'!J7+'[4]خمینی شهر'!J7+'[4]فلاورجان'!J7+'[4]کاشان'!J7+'[4]گلپایگان'!J7+'[4]مبارکه'!J7+'[4]نجف آباد'!J7</f>
        <v>7</v>
      </c>
      <c r="K7" s="41">
        <f>'[4]آران و بیدگل'!K7+'[4]خمینی شهر'!K7+'[4]فلاورجان'!K7+'[4]کاشان'!K7+'[4]گلپایگان'!K7+'[4]مبارکه'!K7+'[4]نجف آباد'!K7</f>
        <v>7</v>
      </c>
      <c r="L7" s="62"/>
    </row>
    <row r="8" spans="2:12" ht="26.25" customHeight="1">
      <c r="B8" s="61" t="s">
        <v>153</v>
      </c>
      <c r="C8" s="41">
        <f>'[4]آران و بیدگل'!C8+'[4]خمینی شهر'!C8+'[4]فلاورجان'!C8+'[4]کاشان'!C8+'[4]گلپایگان'!C8+'[4]مبارکه'!C8+'[4]نجف آباد'!C8</f>
        <v>0</v>
      </c>
      <c r="D8" s="41">
        <f>'[4]آران و بیدگل'!D8+'[4]خمینی شهر'!D8+'[4]فلاورجان'!D8+'[4]کاشان'!D8+'[4]گلپایگان'!D8+'[4]مبارکه'!D8+'[4]نجف آباد'!D8</f>
        <v>0</v>
      </c>
      <c r="E8" s="41">
        <f>'[4]آران و بیدگل'!E8+'[4]خمینی شهر'!E8+'[4]فلاورجان'!E8+'[4]کاشان'!E8+'[4]گلپایگان'!E8+'[4]مبارکه'!E8+'[4]نجف آباد'!E8</f>
        <v>0</v>
      </c>
      <c r="F8" s="41">
        <f>'[4]آران و بیدگل'!F8+'[4]خمینی شهر'!F8+'[4]فلاورجان'!F8+'[4]کاشان'!F8+'[4]گلپایگان'!F8+'[4]مبارکه'!F8+'[4]نجف آباد'!F8</f>
        <v>0</v>
      </c>
      <c r="G8" s="41">
        <f t="shared" si="0"/>
        <v>0</v>
      </c>
      <c r="H8" s="41">
        <f>'[4]آران و بیدگل'!H8+'[4]خمینی شهر'!H8+'[4]فلاورجان'!H8+'[4]کاشان'!H8+'[4]گلپایگان'!H8+'[4]مبارکه'!H8+'[4]نجف آباد'!H8</f>
        <v>0</v>
      </c>
      <c r="I8" s="41"/>
      <c r="J8" s="41">
        <f>'[4]آران و بیدگل'!J8+'[4]خمینی شهر'!J8+'[4]فلاورجان'!J8+'[4]کاشان'!J8+'[4]گلپایگان'!J8+'[4]مبارکه'!J8+'[4]نجف آباد'!J8</f>
        <v>0</v>
      </c>
      <c r="K8" s="41">
        <f>'[4]آران و بیدگل'!K8+'[4]خمینی شهر'!K8+'[4]فلاورجان'!K8+'[4]کاشان'!K8+'[4]گلپایگان'!K8+'[4]مبارکه'!K8+'[4]نجف آباد'!K8</f>
        <v>0</v>
      </c>
      <c r="L8" s="63"/>
    </row>
    <row r="9" spans="2:12" ht="26.25" customHeight="1">
      <c r="B9" s="61" t="s">
        <v>154</v>
      </c>
      <c r="C9" s="41">
        <f>'[4]آران و بیدگل'!C9+'[4]خمینی شهر'!C9+'[4]فلاورجان'!C9+'[4]کاشان'!C9+'[4]گلپایگان'!C9+'[4]مبارکه'!C9+'[4]نجف آباد'!C9</f>
        <v>560</v>
      </c>
      <c r="D9" s="41">
        <f>'[4]آران و بیدگل'!D9+'[4]خمینی شهر'!D9+'[4]فلاورجان'!D9+'[4]کاشان'!D9+'[4]گلپایگان'!D9+'[4]مبارکه'!D9+'[4]نجف آباد'!D9</f>
        <v>0</v>
      </c>
      <c r="E9" s="41">
        <f>'[4]آران و بیدگل'!E9+'[4]خمینی شهر'!E9+'[4]فلاورجان'!E9+'[4]کاشان'!E9+'[4]گلپایگان'!E9+'[4]مبارکه'!E9+'[4]نجف آباد'!E9</f>
        <v>0</v>
      </c>
      <c r="F9" s="41">
        <f>'[4]آران و بیدگل'!F9+'[4]خمینی شهر'!F9+'[4]فلاورجان'!F9+'[4]کاشان'!F9+'[4]گلپایگان'!F9+'[4]مبارکه'!F9+'[4]نجف آباد'!F9</f>
        <v>2000</v>
      </c>
      <c r="G9" s="41">
        <f t="shared" si="0"/>
        <v>2560</v>
      </c>
      <c r="H9" s="41">
        <f>'[4]آران و بیدگل'!H9+'[4]خمینی شهر'!H9+'[4]فلاورجان'!H9+'[4]کاشان'!H9+'[4]گلپایگان'!H9+'[4]مبارکه'!H9+'[4]نجف آباد'!H9</f>
        <v>343000</v>
      </c>
      <c r="I9" s="41">
        <f t="shared" si="1"/>
        <v>133.984375</v>
      </c>
      <c r="J9" s="41">
        <f>'[4]آران و بیدگل'!J9+'[4]خمینی شهر'!J9+'[4]فلاورجان'!J9+'[4]کاشان'!J9+'[4]گلپایگان'!J9+'[4]مبارکه'!J9+'[4]نجف آباد'!J9</f>
        <v>4</v>
      </c>
      <c r="K9" s="41">
        <f>'[4]آران و بیدگل'!K9+'[4]خمینی شهر'!K9+'[4]فلاورجان'!K9+'[4]کاشان'!K9+'[4]گلپایگان'!K9+'[4]مبارکه'!K9+'[4]نجف آباد'!K9</f>
        <v>4</v>
      </c>
      <c r="L9" s="63"/>
    </row>
    <row r="10" spans="2:12" ht="26.25" customHeight="1">
      <c r="B10" s="61" t="s">
        <v>155</v>
      </c>
      <c r="C10" s="41">
        <f>'[4]آران و بیدگل'!C10+'[4]خمینی شهر'!C10+'[4]فلاورجان'!C10+'[4]کاشان'!C10+'[4]گلپایگان'!C10+'[4]مبارکه'!C10+'[4]نجف آباد'!C10</f>
        <v>0</v>
      </c>
      <c r="D10" s="41">
        <f>'[4]آران و بیدگل'!D10+'[4]خمینی شهر'!D10+'[4]فلاورجان'!D10+'[4]کاشان'!D10+'[4]گلپایگان'!D10+'[4]مبارکه'!D10+'[4]نجف آباد'!D10</f>
        <v>0</v>
      </c>
      <c r="E10" s="41">
        <f>'[4]آران و بیدگل'!E10+'[4]خمینی شهر'!E10+'[4]فلاورجان'!E10+'[4]کاشان'!E10+'[4]گلپایگان'!E10+'[4]مبارکه'!E10+'[4]نجف آباد'!E10</f>
        <v>0</v>
      </c>
      <c r="F10" s="41">
        <f>'[4]آران و بیدگل'!F10+'[4]خمینی شهر'!F10+'[4]فلاورجان'!F10+'[4]کاشان'!F10+'[4]گلپایگان'!F10+'[4]مبارکه'!F10+'[4]نجف آباد'!F10</f>
        <v>0</v>
      </c>
      <c r="G10" s="41">
        <f t="shared" si="0"/>
        <v>0</v>
      </c>
      <c r="H10" s="41">
        <f>'[4]آران و بیدگل'!H10+'[4]خمینی شهر'!H10+'[4]فلاورجان'!H10+'[4]کاشان'!H10+'[4]گلپایگان'!H10+'[4]مبارکه'!H10+'[4]نجف آباد'!H10</f>
        <v>0</v>
      </c>
      <c r="I10" s="41"/>
      <c r="J10" s="41">
        <f>'[4]آران و بیدگل'!J10+'[4]خمینی شهر'!J10+'[4]فلاورجان'!J10+'[4]کاشان'!J10+'[4]گلپایگان'!J10+'[4]مبارکه'!J10+'[4]نجف آباد'!J10</f>
        <v>0</v>
      </c>
      <c r="K10" s="41">
        <f>'[4]آران و بیدگل'!K10+'[4]خمینی شهر'!K10+'[4]فلاورجان'!K10+'[4]کاشان'!K10+'[4]گلپایگان'!K10+'[4]مبارکه'!K10+'[4]نجف آباد'!K10</f>
        <v>0</v>
      </c>
      <c r="L10" s="63"/>
    </row>
    <row r="11" spans="2:12" ht="26.25" customHeight="1">
      <c r="B11" s="61" t="s">
        <v>156</v>
      </c>
      <c r="C11" s="41">
        <f>'[4]آران و بیدگل'!C11+'[4]خمینی شهر'!C11+'[4]فلاورجان'!C11+'[4]کاشان'!C11+'[4]گلپایگان'!C11+'[4]مبارکه'!C11+'[4]نجف آباد'!C11</f>
        <v>1000</v>
      </c>
      <c r="D11" s="41">
        <f>'[4]آران و بیدگل'!D11+'[4]خمینی شهر'!D11+'[4]فلاورجان'!D11+'[4]کاشان'!D11+'[4]گلپایگان'!D11+'[4]مبارکه'!D11+'[4]نجف آباد'!D11</f>
        <v>0</v>
      </c>
      <c r="E11" s="41">
        <f>'[4]آران و بیدگل'!E11+'[4]خمینی شهر'!E11+'[4]فلاورجان'!E11+'[4]کاشان'!E11+'[4]گلپایگان'!E11+'[4]مبارکه'!E11+'[4]نجف آباد'!E11</f>
        <v>0</v>
      </c>
      <c r="F11" s="41">
        <f>'[4]آران و بیدگل'!F11+'[4]خمینی شهر'!F11+'[4]فلاورجان'!F11+'[4]کاشان'!F11+'[4]گلپایگان'!F11+'[4]مبارکه'!F11+'[4]نجف آباد'!F11</f>
        <v>6200</v>
      </c>
      <c r="G11" s="41">
        <f t="shared" si="0"/>
        <v>7200</v>
      </c>
      <c r="H11" s="41">
        <f>'[4]آران و بیدگل'!H11+'[4]خمینی شهر'!H11+'[4]فلاورجان'!H11+'[4]کاشان'!H11+'[4]گلپایگان'!H11+'[4]مبارکه'!H11+'[4]نجف آباد'!H11</f>
        <v>267500</v>
      </c>
      <c r="I11" s="41">
        <f t="shared" si="1"/>
        <v>37.15277777777778</v>
      </c>
      <c r="J11" s="41">
        <f>'[4]آران و بیدگل'!J11+'[4]خمینی شهر'!J11+'[4]فلاورجان'!J11+'[4]کاشان'!J11+'[4]گلپایگان'!J11+'[4]مبارکه'!J11+'[4]نجف آباد'!J11</f>
        <v>24</v>
      </c>
      <c r="K11" s="41">
        <f>'[4]آران و بیدگل'!K11+'[4]خمینی شهر'!K11+'[4]فلاورجان'!K11+'[4]کاشان'!K11+'[4]گلپایگان'!K11+'[4]مبارکه'!K11+'[4]نجف آباد'!K11</f>
        <v>24</v>
      </c>
      <c r="L11" s="63"/>
    </row>
    <row r="12" spans="2:12" ht="26.25" customHeight="1">
      <c r="B12" s="61" t="s">
        <v>157</v>
      </c>
      <c r="C12" s="41">
        <f>'[4]آران و بیدگل'!C12+'[4]خمینی شهر'!C12+'[4]فلاورجان'!C12+'[4]کاشان'!C12+'[4]گلپایگان'!C12+'[4]مبارکه'!C12+'[4]نجف آباد'!C12</f>
        <v>0</v>
      </c>
      <c r="D12" s="41">
        <f>'[4]آران و بیدگل'!D12+'[4]خمینی شهر'!D12+'[4]فلاورجان'!D12+'[4]کاشان'!D12+'[4]گلپایگان'!D12+'[4]مبارکه'!D12+'[4]نجف آباد'!D12</f>
        <v>0</v>
      </c>
      <c r="E12" s="41">
        <f>'[4]آران و بیدگل'!E12+'[4]خمینی شهر'!E12+'[4]فلاورجان'!E12+'[4]کاشان'!E12+'[4]گلپایگان'!E12+'[4]مبارکه'!E12+'[4]نجف آباد'!E12</f>
        <v>0</v>
      </c>
      <c r="F12" s="41">
        <f>'[4]آران و بیدگل'!F12+'[4]خمینی شهر'!F12+'[4]فلاورجان'!F12+'[4]کاشان'!F12+'[4]گلپایگان'!F12+'[4]مبارکه'!F12+'[4]نجف آباد'!F12</f>
        <v>2200</v>
      </c>
      <c r="G12" s="41">
        <f t="shared" si="0"/>
        <v>2200</v>
      </c>
      <c r="H12" s="41">
        <f>'[4]آران و بیدگل'!H12+'[4]خمینی شهر'!H12+'[4]فلاورجان'!H12+'[4]کاشان'!H12+'[4]گلپایگان'!H12+'[4]مبارکه'!H12+'[4]نجف آباد'!H12</f>
        <v>42000</v>
      </c>
      <c r="I12" s="41">
        <f t="shared" si="1"/>
        <v>19.09090909090909</v>
      </c>
      <c r="J12" s="41">
        <f>'[4]آران و بیدگل'!J12+'[4]خمینی شهر'!J12+'[4]فلاورجان'!J12+'[4]کاشان'!J12+'[4]گلپایگان'!J12+'[4]مبارکه'!J12+'[4]نجف آباد'!J12</f>
        <v>5</v>
      </c>
      <c r="K12" s="41">
        <f>'[4]آران و بیدگل'!K12+'[4]خمینی شهر'!K12+'[4]فلاورجان'!K12+'[4]کاشان'!K12+'[4]گلپایگان'!K12+'[4]مبارکه'!K12+'[4]نجف آباد'!K12</f>
        <v>6</v>
      </c>
      <c r="L12" s="63"/>
    </row>
    <row r="13" spans="2:12" ht="26.25" customHeight="1">
      <c r="B13" s="61" t="s">
        <v>158</v>
      </c>
      <c r="C13" s="41">
        <f>'[4]آران و بیدگل'!C13+'[4]خمینی شهر'!C13+'[4]فلاورجان'!C13+'[4]کاشان'!C13+'[4]گلپایگان'!C13+'[4]مبارکه'!C13+'[4]نجف آباد'!C13</f>
        <v>0</v>
      </c>
      <c r="D13" s="41">
        <f>'[4]آران و بیدگل'!D13+'[4]خمینی شهر'!D13+'[4]فلاورجان'!D13+'[4]کاشان'!D13+'[4]گلپایگان'!D13+'[4]مبارکه'!D13+'[4]نجف آباد'!D13</f>
        <v>0</v>
      </c>
      <c r="E13" s="41">
        <f>'[4]آران و بیدگل'!E13+'[4]خمینی شهر'!E13+'[4]فلاورجان'!E13+'[4]کاشان'!E13+'[4]گلپایگان'!E13+'[4]مبارکه'!E13+'[4]نجف آباد'!E13</f>
        <v>0</v>
      </c>
      <c r="F13" s="41">
        <f>'[4]آران و بیدگل'!F13+'[4]خمینی شهر'!F13+'[4]فلاورجان'!F13+'[4]کاشان'!F13+'[4]گلپایگان'!F13+'[4]مبارکه'!F13+'[4]نجف آباد'!F13</f>
        <v>3000</v>
      </c>
      <c r="G13" s="41">
        <f t="shared" si="0"/>
        <v>3000</v>
      </c>
      <c r="H13" s="41">
        <f>'[4]آران و بیدگل'!H13+'[4]خمینی شهر'!H13+'[4]فلاورجان'!H13+'[4]کاشان'!H13+'[4]گلپایگان'!H13+'[4]مبارکه'!H13+'[4]نجف آباد'!H13</f>
        <v>60000</v>
      </c>
      <c r="I13" s="41">
        <f t="shared" si="1"/>
        <v>20</v>
      </c>
      <c r="J13" s="41">
        <f>'[4]آران و بیدگل'!J13+'[4]خمینی شهر'!J13+'[4]فلاورجان'!J13+'[4]کاشان'!J13+'[4]گلپایگان'!J13+'[4]مبارکه'!J13+'[4]نجف آباد'!J13</f>
        <v>4</v>
      </c>
      <c r="K13" s="41">
        <f>'[4]آران و بیدگل'!K13+'[4]خمینی شهر'!K13+'[4]فلاورجان'!K13+'[4]کاشان'!K13+'[4]گلپایگان'!K13+'[4]مبارکه'!K13+'[4]نجف آباد'!K13</f>
        <v>4</v>
      </c>
      <c r="L13" s="63"/>
    </row>
    <row r="14" spans="2:12" ht="26.25" customHeight="1">
      <c r="B14" s="61" t="s">
        <v>159</v>
      </c>
      <c r="C14" s="41">
        <f>'[4]آران و بیدگل'!C14+'[4]خمینی شهر'!C14+'[4]فلاورجان'!C14+'[4]کاشان'!C14+'[4]گلپایگان'!C14+'[4]مبارکه'!C14+'[4]نجف آباد'!C14</f>
        <v>0</v>
      </c>
      <c r="D14" s="41">
        <f>'[4]آران و بیدگل'!D14+'[4]خمینی شهر'!D14+'[4]فلاورجان'!D14+'[4]کاشان'!D14+'[4]گلپایگان'!D14+'[4]مبارکه'!D14+'[4]نجف آباد'!D14</f>
        <v>0</v>
      </c>
      <c r="E14" s="41">
        <f>'[4]آران و بیدگل'!E14+'[4]خمینی شهر'!E14+'[4]فلاورجان'!E14+'[4]کاشان'!E14+'[4]گلپایگان'!E14+'[4]مبارکه'!E14+'[4]نجف آباد'!E14</f>
        <v>0</v>
      </c>
      <c r="F14" s="41">
        <f>'[4]آران و بیدگل'!F14+'[4]خمینی شهر'!F14+'[4]فلاورجان'!F14+'[4]کاشان'!F14+'[4]گلپایگان'!F14+'[4]مبارکه'!F14+'[4]نجف آباد'!F14</f>
        <v>0</v>
      </c>
      <c r="G14" s="41">
        <f t="shared" si="0"/>
        <v>0</v>
      </c>
      <c r="H14" s="41">
        <f>'[4]آران و بیدگل'!H14+'[4]خمینی شهر'!H14+'[4]فلاورجان'!H14+'[4]کاشان'!H14+'[4]گلپایگان'!H14+'[4]مبارکه'!H14+'[4]نجف آباد'!H14</f>
        <v>0</v>
      </c>
      <c r="I14" s="41"/>
      <c r="J14" s="41">
        <f>'[4]آران و بیدگل'!J14+'[4]خمینی شهر'!J14+'[4]فلاورجان'!J14+'[4]کاشان'!J14+'[4]گلپایگان'!J14+'[4]مبارکه'!J14+'[4]نجف آباد'!J14</f>
        <v>0</v>
      </c>
      <c r="K14" s="41">
        <f>'[4]آران و بیدگل'!K14+'[4]خمینی شهر'!K14+'[4]فلاورجان'!K14+'[4]کاشان'!K14+'[4]گلپایگان'!K14+'[4]مبارکه'!K14+'[4]نجف آباد'!K14</f>
        <v>0</v>
      </c>
      <c r="L14" s="63"/>
    </row>
    <row r="15" spans="2:12" ht="26.25" customHeight="1">
      <c r="B15" s="61" t="s">
        <v>160</v>
      </c>
      <c r="C15" s="41">
        <f>'[4]آران و بیدگل'!C15+'[4]خمینی شهر'!C15+'[4]فلاورجان'!C15+'[4]کاشان'!C15+'[4]گلپایگان'!C15+'[4]مبارکه'!C15+'[4]نجف آباد'!C15</f>
        <v>0</v>
      </c>
      <c r="D15" s="41">
        <f>'[4]آران و بیدگل'!D15+'[4]خمینی شهر'!D15+'[4]فلاورجان'!D15+'[4]کاشان'!D15+'[4]گلپایگان'!D15+'[4]مبارکه'!D15+'[4]نجف آباد'!D15</f>
        <v>0</v>
      </c>
      <c r="E15" s="41">
        <f>'[4]آران و بیدگل'!E15+'[4]خمینی شهر'!E15+'[4]فلاورجان'!E15+'[4]کاشان'!E15+'[4]گلپایگان'!E15+'[4]مبارکه'!E15+'[4]نجف آباد'!E15</f>
        <v>0</v>
      </c>
      <c r="F15" s="41">
        <f>'[4]آران و بیدگل'!F15+'[4]خمینی شهر'!F15+'[4]فلاورجان'!F15+'[4]کاشان'!F15+'[4]گلپایگان'!F15+'[4]مبارکه'!F15+'[4]نجف آباد'!F15</f>
        <v>200</v>
      </c>
      <c r="G15" s="41">
        <f t="shared" si="0"/>
        <v>200</v>
      </c>
      <c r="H15" s="41">
        <f>'[4]آران و بیدگل'!H15+'[4]خمینی شهر'!H15+'[4]فلاورجان'!H15+'[4]کاشان'!H15+'[4]گلپایگان'!H15+'[4]مبارکه'!H15+'[4]نجف آباد'!H15</f>
        <v>2000</v>
      </c>
      <c r="I15" s="41">
        <f t="shared" si="1"/>
        <v>10</v>
      </c>
      <c r="J15" s="41">
        <f>'[4]آران و بیدگل'!J15+'[4]خمینی شهر'!J15+'[4]فلاورجان'!J15+'[4]کاشان'!J15+'[4]گلپایگان'!J15+'[4]مبارکه'!J15+'[4]نجف آباد'!J15</f>
        <v>2</v>
      </c>
      <c r="K15" s="41">
        <f>'[4]آران و بیدگل'!K15+'[4]خمینی شهر'!K15+'[4]فلاورجان'!K15+'[4]کاشان'!K15+'[4]گلپایگان'!K15+'[4]مبارکه'!K15+'[4]نجف آباد'!K15</f>
        <v>2</v>
      </c>
      <c r="L15" s="63"/>
    </row>
    <row r="16" spans="2:12" ht="26.25" customHeight="1">
      <c r="B16" s="61" t="s">
        <v>161</v>
      </c>
      <c r="C16" s="41">
        <f>'[4]آران و بیدگل'!C16+'[4]خمینی شهر'!C16+'[4]فلاورجان'!C16+'[4]کاشان'!C16+'[4]گلپایگان'!C16+'[4]مبارکه'!C16+'[4]نجف آباد'!C16</f>
        <v>0</v>
      </c>
      <c r="D16" s="41">
        <f>'[4]آران و بیدگل'!D16+'[4]خمینی شهر'!D16+'[4]فلاورجان'!D16+'[4]کاشان'!D16+'[4]گلپایگان'!D16+'[4]مبارکه'!D16+'[4]نجف آباد'!D16</f>
        <v>0</v>
      </c>
      <c r="E16" s="41">
        <f>'[4]آران و بیدگل'!E16+'[4]خمینی شهر'!E16+'[4]فلاورجان'!E16+'[4]کاشان'!E16+'[4]گلپایگان'!E16+'[4]مبارکه'!E16+'[4]نجف آباد'!E16</f>
        <v>0</v>
      </c>
      <c r="F16" s="41">
        <f>'[4]آران و بیدگل'!F16+'[4]خمینی شهر'!F16+'[4]فلاورجان'!F16+'[4]کاشان'!F16+'[4]گلپایگان'!F16+'[4]مبارکه'!F16+'[4]نجف آباد'!F16</f>
        <v>700</v>
      </c>
      <c r="G16" s="41">
        <f t="shared" si="0"/>
        <v>700</v>
      </c>
      <c r="H16" s="41">
        <f>'[4]آران و بیدگل'!H16+'[4]خمینی شهر'!H16+'[4]فلاورجان'!H16+'[4]کاشان'!H16+'[4]گلپایگان'!H16+'[4]مبارکه'!H16+'[4]نجف آباد'!H16</f>
        <v>32000</v>
      </c>
      <c r="I16" s="41">
        <f t="shared" si="1"/>
        <v>45.714285714285715</v>
      </c>
      <c r="J16" s="41">
        <f>'[4]آران و بیدگل'!J16+'[4]خمینی شهر'!J16+'[4]فلاورجان'!J16+'[4]کاشان'!J16+'[4]گلپایگان'!J16+'[4]مبارکه'!J16+'[4]نجف آباد'!J16</f>
        <v>5</v>
      </c>
      <c r="K16" s="41">
        <f>'[4]آران و بیدگل'!K16+'[4]خمینی شهر'!K16+'[4]فلاورجان'!K16+'[4]کاشان'!K16+'[4]گلپایگان'!K16+'[4]مبارکه'!K16+'[4]نجف آباد'!K16</f>
        <v>5</v>
      </c>
      <c r="L16" s="63"/>
    </row>
    <row r="17" spans="2:12" ht="26.25" customHeight="1">
      <c r="B17" s="61" t="s">
        <v>162</v>
      </c>
      <c r="C17" s="41">
        <f>'[4]آران و بیدگل'!C17+'[4]خمینی شهر'!C17+'[4]فلاورجان'!C17+'[4]کاشان'!C17+'[4]گلپایگان'!C17+'[4]مبارکه'!C17+'[4]نجف آباد'!C17</f>
        <v>0</v>
      </c>
      <c r="D17" s="41">
        <f>'[4]آران و بیدگل'!D17+'[4]خمینی شهر'!D17+'[4]فلاورجان'!D17+'[4]کاشان'!D17+'[4]گلپایگان'!D17+'[4]مبارکه'!D17+'[4]نجف آباد'!D17</f>
        <v>0</v>
      </c>
      <c r="E17" s="41">
        <f>'[4]آران و بیدگل'!E17+'[4]خمینی شهر'!E17+'[4]فلاورجان'!E17+'[4]کاشان'!E17+'[4]گلپایگان'!E17+'[4]مبارکه'!E17+'[4]نجف آباد'!E17</f>
        <v>0</v>
      </c>
      <c r="F17" s="41">
        <f>'[4]آران و بیدگل'!F17+'[4]خمینی شهر'!F17+'[4]فلاورجان'!F17+'[4]کاشان'!F17+'[4]گلپایگان'!F17+'[4]مبارکه'!F17+'[4]نجف آباد'!F17</f>
        <v>0</v>
      </c>
      <c r="G17" s="41">
        <f t="shared" si="0"/>
        <v>0</v>
      </c>
      <c r="H17" s="41">
        <f>'[4]آران و بیدگل'!H17+'[4]خمینی شهر'!H17+'[4]فلاورجان'!H17+'[4]کاشان'!H17+'[4]گلپایگان'!H17+'[4]مبارکه'!H17+'[4]نجف آباد'!H17</f>
        <v>0</v>
      </c>
      <c r="I17" s="41"/>
      <c r="J17" s="41">
        <f>'[4]آران و بیدگل'!J17+'[4]خمینی شهر'!J17+'[4]فلاورجان'!J17+'[4]کاشان'!J17+'[4]گلپایگان'!J17+'[4]مبارکه'!J17+'[4]نجف آباد'!J17</f>
        <v>0</v>
      </c>
      <c r="K17" s="41">
        <f>'[4]آران و بیدگل'!K17+'[4]خمینی شهر'!K17+'[4]فلاورجان'!K17+'[4]کاشان'!K17+'[4]گلپایگان'!K17+'[4]مبارکه'!K17+'[4]نجف آباد'!K17</f>
        <v>0</v>
      </c>
      <c r="L17" s="63"/>
    </row>
    <row r="18" spans="2:12" ht="26.25" customHeight="1">
      <c r="B18" s="61" t="s">
        <v>163</v>
      </c>
      <c r="C18" s="41">
        <f>'[4]آران و بیدگل'!C18+'[4]خمینی شهر'!C18+'[4]فلاورجان'!C18+'[4]کاشان'!C18+'[4]گلپایگان'!C18+'[4]مبارکه'!C18+'[4]نجف آباد'!C18</f>
        <v>60</v>
      </c>
      <c r="D18" s="41">
        <f>'[4]آران و بیدگل'!D18+'[4]خمینی شهر'!D18+'[4]فلاورجان'!D18+'[4]کاشان'!D18+'[4]گلپایگان'!D18+'[4]مبارکه'!D18+'[4]نجف آباد'!D18</f>
        <v>0</v>
      </c>
      <c r="E18" s="41">
        <f>'[4]آران و بیدگل'!E18+'[4]خمینی شهر'!E18+'[4]فلاورجان'!E18+'[4]کاشان'!E18+'[4]گلپایگان'!E18+'[4]مبارکه'!E18+'[4]نجف آباد'!E18</f>
        <v>0</v>
      </c>
      <c r="F18" s="41">
        <f>'[4]آران و بیدگل'!F18+'[4]خمینی شهر'!F18+'[4]فلاورجان'!F18+'[4]کاشان'!F18+'[4]گلپایگان'!F18+'[4]مبارکه'!F18+'[4]نجف آباد'!F18</f>
        <v>2900</v>
      </c>
      <c r="G18" s="41">
        <f t="shared" si="0"/>
        <v>2960</v>
      </c>
      <c r="H18" s="41">
        <f>'[4]آران و بیدگل'!H18+'[4]خمینی شهر'!H18+'[4]فلاورجان'!H18+'[4]کاشان'!H18+'[4]گلپایگان'!H18+'[4]مبارکه'!H18+'[4]نجف آباد'!H18</f>
        <v>137000</v>
      </c>
      <c r="I18" s="41">
        <f t="shared" si="1"/>
        <v>46.28378378378378</v>
      </c>
      <c r="J18" s="41">
        <f>'[4]آران و بیدگل'!J18+'[4]خمینی شهر'!J18+'[4]فلاورجان'!J18+'[4]کاشان'!J18+'[4]گلپایگان'!J18+'[4]مبارکه'!J18+'[4]نجف آباد'!J18</f>
        <v>11</v>
      </c>
      <c r="K18" s="41">
        <f>'[4]آران و بیدگل'!K18+'[4]خمینی شهر'!K18+'[4]فلاورجان'!K18+'[4]کاشان'!K18+'[4]گلپایگان'!K18+'[4]مبارکه'!K18+'[4]نجف آباد'!K18</f>
        <v>11</v>
      </c>
      <c r="L18" s="63"/>
    </row>
    <row r="19" spans="2:12" ht="26.25" customHeight="1">
      <c r="B19" s="61" t="s">
        <v>164</v>
      </c>
      <c r="C19" s="41">
        <f>'[4]آران و بیدگل'!C19+'[4]خمینی شهر'!C19+'[4]فلاورجان'!C19+'[4]کاشان'!C19+'[4]گلپایگان'!C19+'[4]مبارکه'!C19+'[4]نجف آباد'!C19</f>
        <v>1220</v>
      </c>
      <c r="D19" s="41">
        <f>'[4]آران و بیدگل'!D19+'[4]خمینی شهر'!D19+'[4]فلاورجان'!D19+'[4]کاشان'!D19+'[4]گلپایگان'!D19+'[4]مبارکه'!D19+'[4]نجف آباد'!D19</f>
        <v>0</v>
      </c>
      <c r="E19" s="41">
        <f>'[4]آران و بیدگل'!E19+'[4]خمینی شهر'!E19+'[4]فلاورجان'!E19+'[4]کاشان'!E19+'[4]گلپایگان'!E19+'[4]مبارکه'!E19+'[4]نجف آباد'!E19</f>
        <v>0</v>
      </c>
      <c r="F19" s="41">
        <f>'[4]آران و بیدگل'!F19+'[4]خمینی شهر'!F19+'[4]فلاورجان'!F19+'[4]کاشان'!F19+'[4]گلپایگان'!F19+'[4]مبارکه'!F19+'[4]نجف آباد'!F19</f>
        <v>2800</v>
      </c>
      <c r="G19" s="41">
        <f t="shared" si="0"/>
        <v>4020</v>
      </c>
      <c r="H19" s="41">
        <f>'[4]آران و بیدگل'!H19+'[4]خمینی شهر'!H19+'[4]فلاورجان'!H19+'[4]کاشان'!H19+'[4]گلپایگان'!H19+'[4]مبارکه'!H19+'[4]نجف آباد'!H19</f>
        <v>256500</v>
      </c>
      <c r="I19" s="41">
        <f t="shared" si="1"/>
        <v>63.80597014925373</v>
      </c>
      <c r="J19" s="41">
        <f>'[4]آران و بیدگل'!J19+'[4]خمینی شهر'!J19+'[4]فلاورجان'!J19+'[4]کاشان'!J19+'[4]گلپایگان'!J19+'[4]مبارکه'!J19+'[4]نجف آباد'!J19</f>
        <v>14</v>
      </c>
      <c r="K19" s="41">
        <f>'[4]آران و بیدگل'!K19+'[4]خمینی شهر'!K19+'[4]فلاورجان'!K19+'[4]کاشان'!K19+'[4]گلپایگان'!K19+'[4]مبارکه'!K19+'[4]نجف آباد'!K19</f>
        <v>14</v>
      </c>
      <c r="L19" s="63"/>
    </row>
    <row r="20" spans="2:12" ht="26.25" customHeight="1">
      <c r="B20" s="61" t="s">
        <v>165</v>
      </c>
      <c r="C20" s="41">
        <f>'[4]آران و بیدگل'!C20+'[4]خمینی شهر'!C20+'[4]فلاورجان'!C20+'[4]کاشان'!C20+'[4]گلپایگان'!C20+'[4]مبارکه'!C20+'[4]نجف آباد'!C20</f>
        <v>0</v>
      </c>
      <c r="D20" s="41">
        <f>'[4]آران و بیدگل'!D20+'[4]خمینی شهر'!D20+'[4]فلاورجان'!D20+'[4]کاشان'!D20+'[4]گلپایگان'!D20+'[4]مبارکه'!D20+'[4]نجف آباد'!D20</f>
        <v>0</v>
      </c>
      <c r="E20" s="41">
        <f>'[4]آران و بیدگل'!E20+'[4]خمینی شهر'!E20+'[4]فلاورجان'!E20+'[4]کاشان'!E20+'[4]گلپایگان'!E20+'[4]مبارکه'!E20+'[4]نجف آباد'!E20</f>
        <v>0</v>
      </c>
      <c r="F20" s="41">
        <f>'[4]آران و بیدگل'!F20+'[4]خمینی شهر'!F20+'[4]فلاورجان'!F20+'[4]کاشان'!F20+'[4]گلپایگان'!F20+'[4]مبارکه'!F20+'[4]نجف آباد'!F20</f>
        <v>500</v>
      </c>
      <c r="G20" s="41">
        <f t="shared" si="0"/>
        <v>500</v>
      </c>
      <c r="H20" s="41">
        <f>'[4]آران و بیدگل'!H20+'[4]خمینی شهر'!H20+'[4]فلاورجان'!H20+'[4]کاشان'!H20+'[4]گلپایگان'!H20+'[4]مبارکه'!H20+'[4]نجف آباد'!H20</f>
        <v>23000</v>
      </c>
      <c r="I20" s="41">
        <f t="shared" si="1"/>
        <v>46</v>
      </c>
      <c r="J20" s="41">
        <f>'[4]آران و بیدگل'!J20+'[4]خمینی شهر'!J20+'[4]فلاورجان'!J20+'[4]کاشان'!J20+'[4]گلپایگان'!J20+'[4]مبارکه'!J20+'[4]نجف آباد'!J20</f>
        <v>2</v>
      </c>
      <c r="K20" s="41">
        <f>'[4]آران و بیدگل'!K20+'[4]خمینی شهر'!K20+'[4]فلاورجان'!K20+'[4]کاشان'!K20+'[4]گلپایگان'!K20+'[4]مبارکه'!K20+'[4]نجف آباد'!K20</f>
        <v>2</v>
      </c>
      <c r="L20" s="63"/>
    </row>
    <row r="21" spans="2:12" ht="26.25" customHeight="1">
      <c r="B21" s="61" t="s">
        <v>166</v>
      </c>
      <c r="C21" s="41">
        <f>'[4]آران و بیدگل'!C21+'[4]خمینی شهر'!C21+'[4]فلاورجان'!C21+'[4]کاشان'!C21+'[4]گلپایگان'!C21+'[4]مبارکه'!C21+'[4]نجف آباد'!C21</f>
        <v>0</v>
      </c>
      <c r="D21" s="41">
        <f>'[4]آران و بیدگل'!D21+'[4]خمینی شهر'!D21+'[4]فلاورجان'!D21+'[4]کاشان'!D21+'[4]گلپایگان'!D21+'[4]مبارکه'!D21+'[4]نجف آباد'!D21</f>
        <v>0</v>
      </c>
      <c r="E21" s="41">
        <f>'[4]آران و بیدگل'!E21+'[4]خمینی شهر'!E21+'[4]فلاورجان'!E21+'[4]کاشان'!E21+'[4]گلپایگان'!E21+'[4]مبارکه'!E21+'[4]نجف آباد'!E21</f>
        <v>0</v>
      </c>
      <c r="F21" s="41">
        <f>'[4]آران و بیدگل'!F21+'[4]خمینی شهر'!F21+'[4]فلاورجان'!F21+'[4]کاشان'!F21+'[4]گلپایگان'!F21+'[4]مبارکه'!F21+'[4]نجف آباد'!F21</f>
        <v>0</v>
      </c>
      <c r="G21" s="41">
        <f t="shared" si="0"/>
        <v>0</v>
      </c>
      <c r="H21" s="41">
        <f>'[4]آران و بیدگل'!H21+'[4]خمینی شهر'!H21+'[4]فلاورجان'!H21+'[4]کاشان'!H21+'[4]گلپایگان'!H21+'[4]مبارکه'!H21+'[4]نجف آباد'!H21</f>
        <v>0</v>
      </c>
      <c r="I21" s="41"/>
      <c r="J21" s="41">
        <f>'[4]آران و بیدگل'!J21+'[4]خمینی شهر'!J21+'[4]فلاورجان'!J21+'[4]کاشان'!J21+'[4]گلپایگان'!J21+'[4]مبارکه'!J21+'[4]نجف آباد'!J21</f>
        <v>0</v>
      </c>
      <c r="K21" s="41">
        <f>'[4]آران و بیدگل'!K21+'[4]خمینی شهر'!K21+'[4]فلاورجان'!K21+'[4]کاشان'!K21+'[4]گلپایگان'!K21+'[4]مبارکه'!K21+'[4]نجف آباد'!K21</f>
        <v>0</v>
      </c>
      <c r="L21" s="63"/>
    </row>
    <row r="22" spans="2:12" ht="26.25" customHeight="1">
      <c r="B22" s="61" t="s">
        <v>167</v>
      </c>
      <c r="C22" s="41">
        <f>'[4]آران و بیدگل'!C22+'[4]خمینی شهر'!C22+'[4]فلاورجان'!C22+'[4]کاشان'!C22+'[4]گلپایگان'!C22+'[4]مبارکه'!C22+'[4]نجف آباد'!C22</f>
        <v>0</v>
      </c>
      <c r="D22" s="41">
        <f>'[4]آران و بیدگل'!D22+'[4]خمینی شهر'!D22+'[4]فلاورجان'!D22+'[4]کاشان'!D22+'[4]گلپایگان'!D22+'[4]مبارکه'!D22+'[4]نجف آباد'!D22</f>
        <v>0</v>
      </c>
      <c r="E22" s="41">
        <f>'[4]آران و بیدگل'!E22+'[4]خمینی شهر'!E22+'[4]فلاورجان'!E22+'[4]کاشان'!E22+'[4]گلپایگان'!E22+'[4]مبارکه'!E22+'[4]نجف آباد'!E22</f>
        <v>0</v>
      </c>
      <c r="F22" s="41">
        <f>'[4]آران و بیدگل'!F22+'[4]خمینی شهر'!F22+'[4]فلاورجان'!F22+'[4]کاشان'!F22+'[4]گلپایگان'!F22+'[4]مبارکه'!F22+'[4]نجف آباد'!F22</f>
        <v>700</v>
      </c>
      <c r="G22" s="41">
        <f t="shared" si="0"/>
        <v>700</v>
      </c>
      <c r="H22" s="41">
        <f>'[4]آران و بیدگل'!H22+'[4]خمینی شهر'!H22+'[4]فلاورجان'!H22+'[4]کاشان'!H22+'[4]گلپایگان'!H22+'[4]مبارکه'!H22+'[4]نجف آباد'!H22</f>
        <v>39600</v>
      </c>
      <c r="I22" s="41">
        <f t="shared" si="1"/>
        <v>56.57142857142857</v>
      </c>
      <c r="J22" s="41">
        <f>'[4]آران و بیدگل'!J22+'[4]خمینی شهر'!J22+'[4]فلاورجان'!J22+'[4]کاشان'!J22+'[4]گلپایگان'!J22+'[4]مبارکه'!J22+'[4]نجف آباد'!J22</f>
        <v>12</v>
      </c>
      <c r="K22" s="41">
        <f>'[4]آران و بیدگل'!K22+'[4]خمینی شهر'!K22+'[4]فلاورجان'!K22+'[4]کاشان'!K22+'[4]گلپایگان'!K22+'[4]مبارکه'!K22+'[4]نجف آباد'!K22</f>
        <v>12</v>
      </c>
      <c r="L22" s="63"/>
    </row>
    <row r="23" spans="2:12" ht="26.25" customHeight="1">
      <c r="B23" s="61" t="s">
        <v>168</v>
      </c>
      <c r="C23" s="41">
        <f>'[4]آران و بیدگل'!C23+'[4]خمینی شهر'!C23+'[4]فلاورجان'!C23+'[4]کاشان'!C23+'[4]گلپایگان'!C23+'[4]مبارکه'!C23+'[4]نجف آباد'!C23</f>
        <v>410</v>
      </c>
      <c r="D23" s="41">
        <f>'[4]آران و بیدگل'!D23+'[4]خمینی شهر'!D23+'[4]فلاورجان'!D23+'[4]کاشان'!D23+'[4]گلپایگان'!D23+'[4]مبارکه'!D23+'[4]نجف آباد'!D23</f>
        <v>0</v>
      </c>
      <c r="E23" s="41">
        <f>'[4]آران و بیدگل'!E23+'[4]خمینی شهر'!E23+'[4]فلاورجان'!E23+'[4]کاشان'!E23+'[4]گلپایگان'!E23+'[4]مبارکه'!E23+'[4]نجف آباد'!E23</f>
        <v>0</v>
      </c>
      <c r="F23" s="41">
        <f>'[4]آران و بیدگل'!F23+'[4]خمینی شهر'!F23+'[4]فلاورجان'!F23+'[4]کاشان'!F23+'[4]گلپایگان'!F23+'[4]مبارکه'!F23+'[4]نجف آباد'!F23</f>
        <v>1300</v>
      </c>
      <c r="G23" s="41">
        <f t="shared" si="0"/>
        <v>1710</v>
      </c>
      <c r="H23" s="41">
        <f>'[4]آران و بیدگل'!H23+'[4]خمینی شهر'!H23+'[4]فلاورجان'!H23+'[4]کاشان'!H23+'[4]گلپایگان'!H23+'[4]مبارکه'!H23+'[4]نجف آباد'!H23</f>
        <v>54000</v>
      </c>
      <c r="I23" s="41">
        <f t="shared" si="1"/>
        <v>31.57894736842105</v>
      </c>
      <c r="J23" s="41">
        <f>'[4]آران و بیدگل'!J23+'[4]خمینی شهر'!J23+'[4]فلاورجان'!J23+'[4]کاشان'!J23+'[4]گلپایگان'!J23+'[4]مبارکه'!J23+'[4]نجف آباد'!J23</f>
        <v>8</v>
      </c>
      <c r="K23" s="41">
        <f>'[4]آران و بیدگل'!K23+'[4]خمینی شهر'!K23+'[4]فلاورجان'!K23+'[4]کاشان'!K23+'[4]گلپایگان'!K23+'[4]مبارکه'!K23+'[4]نجف آباد'!K23</f>
        <v>6</v>
      </c>
      <c r="L23" s="63"/>
    </row>
    <row r="24" spans="2:12" ht="26.25" customHeight="1">
      <c r="B24" s="61" t="s">
        <v>169</v>
      </c>
      <c r="C24" s="41">
        <f>'[4]آران و بیدگل'!C24+'[4]خمینی شهر'!C24+'[4]فلاورجان'!C24+'[4]کاشان'!C24+'[4]گلپایگان'!C24+'[4]مبارکه'!C24+'[4]نجف آباد'!C24</f>
        <v>6230</v>
      </c>
      <c r="D24" s="41">
        <f>'[4]آران و بیدگل'!D24+'[4]خمینی شهر'!D24+'[4]فلاورجان'!D24+'[4]کاشان'!D24+'[4]گلپایگان'!D24+'[4]مبارکه'!D24+'[4]نجف آباد'!D24</f>
        <v>0</v>
      </c>
      <c r="E24" s="41">
        <f>'[4]آران و بیدگل'!E24+'[4]خمینی شهر'!E24+'[4]فلاورجان'!E24+'[4]کاشان'!E24+'[4]گلپایگان'!E24+'[4]مبارکه'!E24+'[4]نجف آباد'!E24</f>
        <v>0</v>
      </c>
      <c r="F24" s="41">
        <f>'[4]آران و بیدگل'!F24+'[4]خمینی شهر'!F24+'[4]فلاورجان'!F24+'[4]کاشان'!F24+'[4]گلپایگان'!F24+'[4]مبارکه'!F24+'[4]نجف آباد'!F24</f>
        <v>10500</v>
      </c>
      <c r="G24" s="41">
        <f t="shared" si="0"/>
        <v>16730</v>
      </c>
      <c r="H24" s="41">
        <f>'[4]آران و بیدگل'!H24+'[4]خمینی شهر'!H24+'[4]فلاورجان'!H24+'[4]کاشان'!H24+'[4]گلپایگان'!H24+'[4]مبارکه'!H24+'[4]نجف آباد'!H24</f>
        <v>1070000</v>
      </c>
      <c r="I24" s="41">
        <f t="shared" si="1"/>
        <v>63.956963538553495</v>
      </c>
      <c r="J24" s="41">
        <f>'[4]آران و بیدگل'!J24+'[4]خمینی شهر'!J24+'[4]فلاورجان'!J24+'[4]کاشان'!J24+'[4]گلپایگان'!J24+'[4]مبارکه'!J24+'[4]نجف آباد'!J24</f>
        <v>12</v>
      </c>
      <c r="K24" s="41">
        <f>'[4]آران و بیدگل'!K24+'[4]خمینی شهر'!K24+'[4]فلاورجان'!K24+'[4]کاشان'!K24+'[4]گلپایگان'!K24+'[4]مبارکه'!K24+'[4]نجف آباد'!K24</f>
        <v>10</v>
      </c>
      <c r="L24" s="63"/>
    </row>
    <row r="25" spans="2:12" ht="26.25" customHeight="1">
      <c r="B25" s="61" t="s">
        <v>170</v>
      </c>
      <c r="C25" s="41">
        <f>'[4]آران و بیدگل'!C25+'[4]خمینی شهر'!C25+'[4]فلاورجان'!C25+'[4]کاشان'!C25+'[4]گلپایگان'!C25+'[4]مبارکه'!C25+'[4]نجف آباد'!C25</f>
        <v>0</v>
      </c>
      <c r="D25" s="41">
        <f>'[4]آران و بیدگل'!D25+'[4]خمینی شهر'!D25+'[4]فلاورجان'!D25+'[4]کاشان'!D25+'[4]گلپایگان'!D25+'[4]مبارکه'!D25+'[4]نجف آباد'!D25</f>
        <v>0</v>
      </c>
      <c r="E25" s="41">
        <f>'[4]آران و بیدگل'!E25+'[4]خمینی شهر'!E25+'[4]فلاورجان'!E25+'[4]کاشان'!E25+'[4]گلپایگان'!E25+'[4]مبارکه'!E25+'[4]نجف آباد'!E25</f>
        <v>0</v>
      </c>
      <c r="F25" s="41">
        <f>'[4]آران و بیدگل'!F25+'[4]خمینی شهر'!F25+'[4]فلاورجان'!F25+'[4]کاشان'!F25+'[4]گلپایگان'!F25+'[4]مبارکه'!F25+'[4]نجف آباد'!F25</f>
        <v>0</v>
      </c>
      <c r="G25" s="41">
        <f t="shared" si="0"/>
        <v>0</v>
      </c>
      <c r="H25" s="41">
        <f>'[4]آران و بیدگل'!H25+'[4]خمینی شهر'!H25+'[4]فلاورجان'!H25+'[4]کاشان'!H25+'[4]گلپایگان'!H25+'[4]مبارکه'!H25+'[4]نجف آباد'!H25</f>
        <v>0</v>
      </c>
      <c r="I25" s="41"/>
      <c r="J25" s="41">
        <f>'[4]آران و بیدگل'!J25+'[4]خمینی شهر'!J25+'[4]فلاورجان'!J25+'[4]کاشان'!J25+'[4]گلپایگان'!J25+'[4]مبارکه'!J25+'[4]نجف آباد'!J25</f>
        <v>0</v>
      </c>
      <c r="K25" s="41">
        <f>'[4]آران و بیدگل'!K25+'[4]خمینی شهر'!K25+'[4]فلاورجان'!K25+'[4]کاشان'!K25+'[4]گلپایگان'!K25+'[4]مبارکه'!K25+'[4]نجف آباد'!K25</f>
        <v>0</v>
      </c>
      <c r="L25" s="63"/>
    </row>
    <row r="26" spans="2:12" ht="26.25" customHeight="1">
      <c r="B26" s="61" t="s">
        <v>171</v>
      </c>
      <c r="C26" s="41">
        <f>'[4]آران و بیدگل'!C26+'[4]خمینی شهر'!C26+'[4]فلاورجان'!C26+'[4]کاشان'!C26+'[4]گلپایگان'!C26+'[4]مبارکه'!C26+'[4]نجف آباد'!C26</f>
        <v>0</v>
      </c>
      <c r="D26" s="41">
        <f>'[4]آران و بیدگل'!D26+'[4]خمینی شهر'!D26+'[4]فلاورجان'!D26+'[4]کاشان'!D26+'[4]گلپایگان'!D26+'[4]مبارکه'!D26+'[4]نجف آباد'!D26</f>
        <v>0</v>
      </c>
      <c r="E26" s="41">
        <f>'[4]آران و بیدگل'!E26+'[4]خمینی شهر'!E26+'[4]فلاورجان'!E26+'[4]کاشان'!E26+'[4]گلپایگان'!E26+'[4]مبارکه'!E26+'[4]نجف آباد'!E26</f>
        <v>0</v>
      </c>
      <c r="F26" s="41">
        <f>'[4]آران و بیدگل'!F26+'[4]خمینی شهر'!F26+'[4]فلاورجان'!F26+'[4]کاشان'!F26+'[4]گلپایگان'!F26+'[4]مبارکه'!F26+'[4]نجف آباد'!F26</f>
        <v>1000</v>
      </c>
      <c r="G26" s="41">
        <f t="shared" si="0"/>
        <v>1000</v>
      </c>
      <c r="H26" s="41">
        <f>'[4]آران و بیدگل'!H26+'[4]خمینی شهر'!H26+'[4]فلاورجان'!H26+'[4]کاشان'!H26+'[4]گلپایگان'!H26+'[4]مبارکه'!H26+'[4]نجف آباد'!H26</f>
        <v>20000</v>
      </c>
      <c r="I26" s="41">
        <f t="shared" si="1"/>
        <v>20</v>
      </c>
      <c r="J26" s="41">
        <f>'[4]آران و بیدگل'!J26+'[4]خمینی شهر'!J26+'[4]فلاورجان'!J26+'[4]کاشان'!J26+'[4]گلپایگان'!J26+'[4]مبارکه'!J26+'[4]نجف آباد'!J26</f>
        <v>2</v>
      </c>
      <c r="K26" s="41">
        <f>'[4]آران و بیدگل'!K26+'[4]خمینی شهر'!K26+'[4]فلاورجان'!K26+'[4]کاشان'!K26+'[4]گلپایگان'!K26+'[4]مبارکه'!K26+'[4]نجف آباد'!K26</f>
        <v>2</v>
      </c>
      <c r="L26" s="63"/>
    </row>
    <row r="27" spans="2:12" ht="26.25" customHeight="1" thickBot="1">
      <c r="B27" s="64" t="s">
        <v>172</v>
      </c>
      <c r="C27" s="65">
        <f>'[4]آران و بیدگل'!C27+'[4]خمینی شهر'!C27+'[4]فلاورجان'!C27+'[4]کاشان'!C27+'[4]گلپایگان'!C27+'[4]مبارکه'!C27+'[4]نجف آباد'!C27</f>
        <v>4050</v>
      </c>
      <c r="D27" s="65">
        <f>'[4]آران و بیدگل'!D27+'[4]خمینی شهر'!D27+'[4]فلاورجان'!D27+'[4]کاشان'!D27+'[4]گلپایگان'!D27+'[4]مبارکه'!D27+'[4]نجف آباد'!D27</f>
        <v>0</v>
      </c>
      <c r="E27" s="65">
        <f>'[4]آران و بیدگل'!E27+'[4]خمینی شهر'!E27+'[4]فلاورجان'!E27+'[4]کاشان'!E27+'[4]گلپایگان'!E27+'[4]مبارکه'!E27+'[4]نجف آباد'!E27</f>
        <v>0</v>
      </c>
      <c r="F27" s="65">
        <f>'[4]آران و بیدگل'!F27+'[4]خمینی شهر'!F27+'[4]فلاورجان'!F27+'[4]کاشان'!F27+'[4]گلپایگان'!F27+'[4]مبارکه'!F27+'[4]نجف آباد'!F27</f>
        <v>1300</v>
      </c>
      <c r="G27" s="65">
        <f t="shared" si="0"/>
        <v>5350</v>
      </c>
      <c r="H27" s="65">
        <f>'[4]آران و بیدگل'!H27+'[4]خمینی شهر'!H27+'[4]فلاورجان'!H27+'[4]کاشان'!H27+'[4]گلپایگان'!H27+'[4]مبارکه'!H27+'[4]نجف آباد'!H27</f>
        <v>140000</v>
      </c>
      <c r="I27" s="65">
        <f t="shared" si="1"/>
        <v>26.16822429906542</v>
      </c>
      <c r="J27" s="65">
        <f>'[4]آران و بیدگل'!J27+'[4]خمینی شهر'!J27+'[4]فلاورجان'!J27+'[4]کاشان'!J27+'[4]گلپایگان'!J27+'[4]مبارکه'!J27+'[4]نجف آباد'!J27</f>
        <v>3</v>
      </c>
      <c r="K27" s="41">
        <f>'[4]آران و بیدگل'!K27+'[4]خمینی شهر'!K27+'[4]فلاورجان'!K27+'[4]کاشان'!K27+'[4]گلپایگان'!K27+'[4]مبارکه'!K27+'[4]نجف آباد'!K27</f>
        <v>0</v>
      </c>
      <c r="L27" s="66"/>
    </row>
    <row r="28" spans="2:12" ht="25.5" customHeight="1" thickBot="1">
      <c r="B28" s="67" t="s">
        <v>31</v>
      </c>
      <c r="C28" s="68">
        <f aca="true" t="shared" si="2" ref="C28:H28">SUM(C6:C27)</f>
        <v>16330</v>
      </c>
      <c r="D28" s="68">
        <f t="shared" si="2"/>
        <v>0</v>
      </c>
      <c r="E28" s="68">
        <f t="shared" si="2"/>
        <v>0</v>
      </c>
      <c r="F28" s="68">
        <f t="shared" si="2"/>
        <v>40300</v>
      </c>
      <c r="G28" s="68">
        <f t="shared" si="2"/>
        <v>56630</v>
      </c>
      <c r="H28" s="68">
        <f t="shared" si="2"/>
        <v>2615600</v>
      </c>
      <c r="I28" s="68" t="s">
        <v>85</v>
      </c>
      <c r="J28" s="68" t="s">
        <v>85</v>
      </c>
      <c r="K28" s="68">
        <f>SUM(K6:K27)</f>
        <v>120</v>
      </c>
      <c r="L28" s="69" t="s">
        <v>85</v>
      </c>
    </row>
    <row r="29" ht="9.75" customHeight="1" thickTop="1">
      <c r="L29" s="70"/>
    </row>
    <row r="30" ht="17.25" customHeight="1"/>
  </sheetData>
  <sheetProtection/>
  <mergeCells count="12">
    <mergeCell ref="K4:K5"/>
    <mergeCell ref="L4:L5"/>
    <mergeCell ref="B1:L1"/>
    <mergeCell ref="B2:L2"/>
    <mergeCell ref="B4:B5"/>
    <mergeCell ref="C4:C5"/>
    <mergeCell ref="D4:D5"/>
    <mergeCell ref="E4:F4"/>
    <mergeCell ref="G4:G5"/>
    <mergeCell ref="H4:H5"/>
    <mergeCell ref="I4:I5"/>
    <mergeCell ref="J4:J5"/>
  </mergeCells>
  <printOptions horizontalCentered="1"/>
  <pageMargins left="0" right="0" top="0.1968503937007874" bottom="0.1968503937007874" header="0" footer="0"/>
  <pageSetup horizontalDpi="300" verticalDpi="3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27"/>
  <sheetViews>
    <sheetView showGridLines="0" showZeros="0" rightToLeft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.1484375" style="12" customWidth="1"/>
    <col min="2" max="2" width="19.8515625" style="12" customWidth="1"/>
    <col min="3" max="4" width="14.7109375" style="12" customWidth="1"/>
    <col min="5" max="5" width="13.421875" style="12" customWidth="1"/>
    <col min="6" max="6" width="15.7109375" style="12" customWidth="1"/>
    <col min="7" max="8" width="13.57421875" style="12" customWidth="1"/>
    <col min="9" max="9" width="15.140625" style="12" customWidth="1"/>
    <col min="10" max="11" width="16.00390625" style="12" customWidth="1"/>
    <col min="12" max="12" width="16.421875" style="12" customWidth="1"/>
    <col min="13" max="13" width="32.8515625" style="12" customWidth="1"/>
    <col min="14" max="16384" width="9.00390625" style="12" customWidth="1"/>
  </cols>
  <sheetData>
    <row r="1" spans="2:13" ht="26.25" customHeight="1">
      <c r="B1" s="108" t="s">
        <v>63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2:13" ht="45.75" customHeight="1">
      <c r="B2" s="109" t="s">
        <v>126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2:13" ht="17.25" customHeight="1" thickBot="1">
      <c r="B3" s="32"/>
      <c r="C3" s="33"/>
      <c r="D3" s="33"/>
      <c r="E3" s="33"/>
      <c r="F3" s="14"/>
      <c r="G3" s="14"/>
      <c r="H3" s="14"/>
      <c r="I3" s="15"/>
      <c r="J3" s="15"/>
      <c r="K3" s="15"/>
      <c r="L3" s="15"/>
      <c r="M3" s="16"/>
    </row>
    <row r="4" spans="2:13" ht="41.25" customHeight="1" thickTop="1">
      <c r="B4" s="134" t="s">
        <v>87</v>
      </c>
      <c r="C4" s="113" t="s">
        <v>88</v>
      </c>
      <c r="D4" s="113" t="s">
        <v>89</v>
      </c>
      <c r="E4" s="120" t="s">
        <v>90</v>
      </c>
      <c r="F4" s="121"/>
      <c r="G4" s="113" t="s">
        <v>91</v>
      </c>
      <c r="H4" s="113" t="s">
        <v>127</v>
      </c>
      <c r="I4" s="113" t="s">
        <v>128</v>
      </c>
      <c r="J4" s="113" t="s">
        <v>129</v>
      </c>
      <c r="K4" s="113" t="s">
        <v>95</v>
      </c>
      <c r="L4" s="113" t="s">
        <v>96</v>
      </c>
      <c r="M4" s="115" t="s">
        <v>97</v>
      </c>
    </row>
    <row r="5" spans="2:13" ht="39" customHeight="1" thickBot="1">
      <c r="B5" s="135"/>
      <c r="C5" s="114"/>
      <c r="D5" s="114"/>
      <c r="E5" s="36" t="s">
        <v>98</v>
      </c>
      <c r="F5" s="36" t="s">
        <v>99</v>
      </c>
      <c r="G5" s="114"/>
      <c r="H5" s="114"/>
      <c r="I5" s="114"/>
      <c r="J5" s="114"/>
      <c r="K5" s="114"/>
      <c r="L5" s="114"/>
      <c r="M5" s="116"/>
    </row>
    <row r="6" spans="2:13" ht="25.5" customHeight="1">
      <c r="B6" s="37" t="s">
        <v>130</v>
      </c>
      <c r="C6" s="38">
        <f>'[3]آران و بیدگل'!C6+'[3]اصفهان'!C6+'[3]خمینی شهر'!C6+'[3]فلاورجان'!C6+'[3]لنجان'!C6+'[3]نجف آباد'!C6</f>
        <v>200</v>
      </c>
      <c r="D6" s="38">
        <f>'[3]آران و بیدگل'!D6+'[3]اصفهان'!D6+'[3]خمینی شهر'!D6+'[3]فلاورجان'!D6+'[3]لنجان'!D6+'[3]نجف آباد'!D6</f>
        <v>0</v>
      </c>
      <c r="E6" s="38">
        <f>'[3]آران و بیدگل'!E6+'[3]اصفهان'!E6+'[3]خمینی شهر'!E6+'[3]فلاورجان'!E6+'[3]لنجان'!E6+'[3]نجف آباد'!E6</f>
        <v>0</v>
      </c>
      <c r="F6" s="38">
        <f>'[3]آران و بیدگل'!F6+'[3]اصفهان'!F6+'[3]خمینی شهر'!F6+'[3]فلاورجان'!F6+'[3]لنجان'!F6+'[3]نجف آباد'!F6</f>
        <v>1650</v>
      </c>
      <c r="G6" s="38">
        <f>SUM(C6:F6)</f>
        <v>1850</v>
      </c>
      <c r="H6" s="38">
        <f>'[3]اصفهان'!H6+'[3]خمینی شهر'!H6+'[3]فلاورجان'!H6+'[3]لنجان'!H6+'[3]نجف آباد'!H6</f>
        <v>0</v>
      </c>
      <c r="I6" s="38">
        <f>'[3]آران و بیدگل'!I6+'[3]اصفهان'!I6+'[3]خمینی شهر'!I6+'[3]فلاورجان'!I6+'[3]لنجان'!I6+'[3]نجف آباد'!I6</f>
        <v>26800</v>
      </c>
      <c r="J6" s="38">
        <f>I6/G6</f>
        <v>14.486486486486486</v>
      </c>
      <c r="K6" s="38">
        <f>'[3]آران و بیدگل'!K6+'[3]اصفهان'!K6+'[3]خمینی شهر'!K6+'[3]فلاورجان'!K6+'[3]لنجان'!K6+'[3]نجف آباد'!K6</f>
        <v>10</v>
      </c>
      <c r="L6" s="38">
        <f>'[3]آران و بیدگل'!L6+'[3]اصفهان'!L6+'[3]خمینی شهر'!L6+'[3]فلاورجان'!L6+'[3]لنجان'!L6+'[3]نجف آباد'!L6</f>
        <v>10</v>
      </c>
      <c r="M6" s="39"/>
    </row>
    <row r="7" spans="2:13" ht="26.25" customHeight="1">
      <c r="B7" s="40" t="s">
        <v>131</v>
      </c>
      <c r="C7" s="41">
        <f>'[3]آران و بیدگل'!C7+'[3]اصفهان'!C7+'[3]خمینی شهر'!C7+'[3]فلاورجان'!C7+'[3]لنجان'!C7+'[3]نجف آباد'!C7</f>
        <v>600</v>
      </c>
      <c r="D7" s="41">
        <f>'[3]آران و بیدگل'!D7+'[3]اصفهان'!D7+'[3]خمینی شهر'!D7+'[3]فلاورجان'!D7+'[3]لنجان'!D7+'[3]نجف آباد'!D7</f>
        <v>0</v>
      </c>
      <c r="E7" s="41">
        <f>'[3]آران و بیدگل'!E7+'[3]اصفهان'!E7+'[3]خمینی شهر'!E7+'[3]فلاورجان'!E7+'[3]لنجان'!E7+'[3]نجف آباد'!E7</f>
        <v>0</v>
      </c>
      <c r="F7" s="41">
        <f>'[3]آران و بیدگل'!F7+'[3]اصفهان'!F7+'[3]خمینی شهر'!F7+'[3]فلاورجان'!F7+'[3]لنجان'!F7+'[3]نجف آباد'!F7</f>
        <v>4200</v>
      </c>
      <c r="G7" s="41">
        <f aca="true" t="shared" si="0" ref="G7:G23">SUM(C7:F7)</f>
        <v>4800</v>
      </c>
      <c r="H7" s="41">
        <f>'[3]اصفهان'!H7+'[3]خمینی شهر'!H7+'[3]فلاورجان'!H7+'[3]لنجان'!H7+'[3]نجف آباد'!H7</f>
        <v>0</v>
      </c>
      <c r="I7" s="41">
        <f>'[3]آران و بیدگل'!I7+'[3]اصفهان'!I7+'[3]خمینی شهر'!I7+'[3]فلاورجان'!I7+'[3]لنجان'!I7+'[3]نجف آباد'!I7</f>
        <v>91200</v>
      </c>
      <c r="J7" s="41">
        <f aca="true" t="shared" si="1" ref="J7:J23">I7/G7</f>
        <v>19</v>
      </c>
      <c r="K7" s="41">
        <f>'[3]آران و بیدگل'!K7+'[3]اصفهان'!K7+'[3]خمینی شهر'!K7+'[3]فلاورجان'!K7+'[3]لنجان'!K7+'[3]نجف آباد'!K7</f>
        <v>20</v>
      </c>
      <c r="L7" s="41">
        <f>'[3]آران و بیدگل'!L7+'[3]اصفهان'!L7+'[3]خمینی شهر'!L7+'[3]فلاورجان'!L7+'[3]لنجان'!L7+'[3]نجف آباد'!L7</f>
        <v>20</v>
      </c>
      <c r="M7" s="42"/>
    </row>
    <row r="8" spans="2:13" ht="26.25" customHeight="1">
      <c r="B8" s="40" t="s">
        <v>132</v>
      </c>
      <c r="C8" s="41">
        <f>'[3]آران و بیدگل'!C8+'[3]اصفهان'!C8+'[3]خمینی شهر'!C8+'[3]فلاورجان'!C8+'[3]لنجان'!C8+'[3]نجف آباد'!C8</f>
        <v>100</v>
      </c>
      <c r="D8" s="41">
        <f>'[3]آران و بیدگل'!D8+'[3]اصفهان'!D8+'[3]خمینی شهر'!D8+'[3]فلاورجان'!D8+'[3]لنجان'!D8+'[3]نجف آباد'!D8</f>
        <v>0</v>
      </c>
      <c r="E8" s="41">
        <f>'[3]آران و بیدگل'!E8+'[3]اصفهان'!E8+'[3]خمینی شهر'!E8+'[3]فلاورجان'!E8+'[3]لنجان'!E8+'[3]نجف آباد'!E8</f>
        <v>0</v>
      </c>
      <c r="F8" s="41">
        <f>'[3]آران و بیدگل'!F8+'[3]اصفهان'!F8+'[3]خمینی شهر'!F8+'[3]فلاورجان'!F8+'[3]لنجان'!F8+'[3]نجف آباد'!F8</f>
        <v>1450</v>
      </c>
      <c r="G8" s="41">
        <f t="shared" si="0"/>
        <v>1550</v>
      </c>
      <c r="H8" s="41">
        <f>'[3]اصفهان'!H8+'[3]خمینی شهر'!H8+'[3]فلاورجان'!H8+'[3]لنجان'!H8+'[3]نجف آباد'!H8</f>
        <v>0</v>
      </c>
      <c r="I8" s="41">
        <f>'[3]آران و بیدگل'!I8+'[3]اصفهان'!I8+'[3]خمینی شهر'!I8+'[3]فلاورجان'!I8+'[3]لنجان'!I8+'[3]نجف آباد'!I8</f>
        <v>26200</v>
      </c>
      <c r="J8" s="41">
        <f t="shared" si="1"/>
        <v>16.903225806451612</v>
      </c>
      <c r="K8" s="41">
        <f>'[3]آران و بیدگل'!K8+'[3]اصفهان'!K8+'[3]خمینی شهر'!K8+'[3]فلاورجان'!K8+'[3]لنجان'!K8+'[3]نجف آباد'!K8</f>
        <v>11</v>
      </c>
      <c r="L8" s="41">
        <f>'[3]آران و بیدگل'!L8+'[3]اصفهان'!L8+'[3]خمینی شهر'!L8+'[3]فلاورجان'!L8+'[3]لنجان'!L8+'[3]نجف آباد'!L8</f>
        <v>11</v>
      </c>
      <c r="M8" s="43"/>
    </row>
    <row r="9" spans="2:13" ht="26.25" customHeight="1">
      <c r="B9" s="40" t="s">
        <v>133</v>
      </c>
      <c r="C9" s="41">
        <f>'[3]آران و بیدگل'!C9+'[3]اصفهان'!C9+'[3]خمینی شهر'!C9+'[3]فلاورجان'!C9+'[3]لنجان'!C9+'[3]نجف آباد'!C9</f>
        <v>0</v>
      </c>
      <c r="D9" s="41">
        <f>'[3]آران و بیدگل'!D9+'[3]اصفهان'!D9+'[3]خمینی شهر'!D9+'[3]فلاورجان'!D9+'[3]لنجان'!D9+'[3]نجف آباد'!D9</f>
        <v>0</v>
      </c>
      <c r="E9" s="41">
        <f>'[3]آران و بیدگل'!E9+'[3]اصفهان'!E9+'[3]خمینی شهر'!E9+'[3]فلاورجان'!E9+'[3]لنجان'!E9+'[3]نجف آباد'!E9</f>
        <v>0</v>
      </c>
      <c r="F9" s="41">
        <f>'[3]آران و بیدگل'!F9+'[3]اصفهان'!F9+'[3]خمینی شهر'!F9+'[3]فلاورجان'!F9+'[3]لنجان'!F9+'[3]نجف آباد'!F9</f>
        <v>250</v>
      </c>
      <c r="G9" s="41">
        <f t="shared" si="0"/>
        <v>250</v>
      </c>
      <c r="H9" s="41">
        <f>'[3]اصفهان'!H9+'[3]خمینی شهر'!H9+'[3]فلاورجان'!H9+'[3]لنجان'!H9+'[3]نجف آباد'!H9</f>
        <v>0</v>
      </c>
      <c r="I9" s="41">
        <f>'[3]آران و بیدگل'!I9+'[3]اصفهان'!I9+'[3]خمینی شهر'!I9+'[3]فلاورجان'!I9+'[3]لنجان'!I9+'[3]نجف آباد'!I9</f>
        <v>5000</v>
      </c>
      <c r="J9" s="41">
        <f t="shared" si="1"/>
        <v>20</v>
      </c>
      <c r="K9" s="41">
        <f>'[3]آران و بیدگل'!K9+'[3]اصفهان'!K9+'[3]خمینی شهر'!K9+'[3]فلاورجان'!K9+'[3]لنجان'!K9+'[3]نجف آباد'!K9</f>
        <v>2</v>
      </c>
      <c r="L9" s="41">
        <f>'[3]آران و بیدگل'!L9+'[3]اصفهان'!L9+'[3]خمینی شهر'!L9+'[3]فلاورجان'!L9+'[3]لنجان'!L9+'[3]نجف آباد'!L9</f>
        <v>2</v>
      </c>
      <c r="M9" s="43"/>
    </row>
    <row r="10" spans="2:13" ht="26.25" customHeight="1">
      <c r="B10" s="40" t="s">
        <v>134</v>
      </c>
      <c r="C10" s="41">
        <f>'[3]آران و بیدگل'!C10+'[3]اصفهان'!C10+'[3]خمینی شهر'!C10+'[3]فلاورجان'!C10+'[3]لنجان'!C10+'[3]نجف آباد'!C10</f>
        <v>0</v>
      </c>
      <c r="D10" s="41">
        <f>'[3]آران و بیدگل'!D10+'[3]اصفهان'!D10+'[3]خمینی شهر'!D10+'[3]فلاورجان'!D10+'[3]لنجان'!D10+'[3]نجف آباد'!D10</f>
        <v>0</v>
      </c>
      <c r="E10" s="41">
        <f>'[3]آران و بیدگل'!E10+'[3]اصفهان'!E10+'[3]خمینی شهر'!E10+'[3]فلاورجان'!E10+'[3]لنجان'!E10+'[3]نجف آباد'!E10</f>
        <v>0</v>
      </c>
      <c r="F10" s="41">
        <f>'[3]آران و بیدگل'!F10+'[3]اصفهان'!F10+'[3]خمینی شهر'!F10+'[3]فلاورجان'!F10+'[3]لنجان'!F10+'[3]نجف آباد'!F10</f>
        <v>1050</v>
      </c>
      <c r="G10" s="41">
        <f t="shared" si="0"/>
        <v>1050</v>
      </c>
      <c r="H10" s="41">
        <f>'[3]اصفهان'!H10+'[3]خمینی شهر'!H10+'[3]فلاورجان'!H10+'[3]لنجان'!H10+'[3]نجف آباد'!H10</f>
        <v>0</v>
      </c>
      <c r="I10" s="41">
        <f>'[3]آران و بیدگل'!I10+'[3]اصفهان'!I10+'[3]خمینی شهر'!I10+'[3]فلاورجان'!I10+'[3]لنجان'!I10+'[3]نجف آباد'!I10</f>
        <v>16200</v>
      </c>
      <c r="J10" s="41">
        <f t="shared" si="1"/>
        <v>15.428571428571429</v>
      </c>
      <c r="K10" s="41">
        <f>'[3]آران و بیدگل'!K10+'[3]اصفهان'!K10+'[3]خمینی شهر'!K10+'[3]فلاورجان'!K10+'[3]لنجان'!K10+'[3]نجف آباد'!K10</f>
        <v>6</v>
      </c>
      <c r="L10" s="41">
        <f>'[3]آران و بیدگل'!L10+'[3]اصفهان'!L10+'[3]خمینی شهر'!L10+'[3]فلاورجان'!L10+'[3]لنجان'!L10+'[3]نجف آباد'!L10</f>
        <v>6</v>
      </c>
      <c r="M10" s="43"/>
    </row>
    <row r="11" spans="2:13" ht="26.25" customHeight="1">
      <c r="B11" s="40" t="s">
        <v>135</v>
      </c>
      <c r="C11" s="41">
        <f>'[3]آران و بیدگل'!C11+'[3]اصفهان'!C11+'[3]خمینی شهر'!C11+'[3]فلاورجان'!C11+'[3]لنجان'!C11+'[3]نجف آباد'!C11</f>
        <v>100</v>
      </c>
      <c r="D11" s="41">
        <f>'[3]آران و بیدگل'!D11+'[3]اصفهان'!D11+'[3]خمینی شهر'!D11+'[3]فلاورجان'!D11+'[3]لنجان'!D11+'[3]نجف آباد'!D11</f>
        <v>0</v>
      </c>
      <c r="E11" s="41">
        <f>'[3]آران و بیدگل'!E11+'[3]اصفهان'!E11+'[3]خمینی شهر'!E11+'[3]فلاورجان'!E11+'[3]لنجان'!E11+'[3]نجف آباد'!E11</f>
        <v>0</v>
      </c>
      <c r="F11" s="41">
        <f>'[3]آران و بیدگل'!F11+'[3]اصفهان'!F11+'[3]خمینی شهر'!F11+'[3]فلاورجان'!F11+'[3]لنجان'!F11+'[3]نجف آباد'!F11</f>
        <v>1500</v>
      </c>
      <c r="G11" s="41">
        <f t="shared" si="0"/>
        <v>1600</v>
      </c>
      <c r="H11" s="41">
        <f>'[3]اصفهان'!H11+'[3]خمینی شهر'!H11+'[3]فلاورجان'!H11+'[3]لنجان'!H11+'[3]نجف آباد'!H11</f>
        <v>0</v>
      </c>
      <c r="I11" s="41">
        <f>'[3]آران و بیدگل'!I11+'[3]اصفهان'!I11+'[3]خمینی شهر'!I11+'[3]فلاورجان'!I11+'[3]لنجان'!I11+'[3]نجف آباد'!I11</f>
        <v>30500</v>
      </c>
      <c r="J11" s="41">
        <f t="shared" si="1"/>
        <v>19.0625</v>
      </c>
      <c r="K11" s="41">
        <f>'[3]آران و بیدگل'!K11+'[3]اصفهان'!K11+'[3]خمینی شهر'!K11+'[3]فلاورجان'!K11+'[3]لنجان'!K11+'[3]نجف آباد'!K11</f>
        <v>11</v>
      </c>
      <c r="L11" s="41">
        <f>'[3]آران و بیدگل'!L11+'[3]اصفهان'!L11+'[3]خمینی شهر'!L11+'[3]فلاورجان'!L11+'[3]لنجان'!L11+'[3]نجف آباد'!L11</f>
        <v>11</v>
      </c>
      <c r="M11" s="43"/>
    </row>
    <row r="12" spans="2:13" ht="26.25" customHeight="1">
      <c r="B12" s="40" t="s">
        <v>136</v>
      </c>
      <c r="C12" s="41">
        <f>'[3]آران و بیدگل'!C12+'[3]اصفهان'!C12+'[3]خمینی شهر'!C12+'[3]فلاورجان'!C12+'[3]لنجان'!C12+'[3]نجف آباد'!C12</f>
        <v>100</v>
      </c>
      <c r="D12" s="41">
        <f>'[3]آران و بیدگل'!D12+'[3]اصفهان'!D12+'[3]خمینی شهر'!D12+'[3]فلاورجان'!D12+'[3]لنجان'!D12+'[3]نجف آباد'!D12</f>
        <v>0</v>
      </c>
      <c r="E12" s="41">
        <f>'[3]آران و بیدگل'!E12+'[3]اصفهان'!E12+'[3]خمینی شهر'!E12+'[3]فلاورجان'!E12+'[3]لنجان'!E12+'[3]نجف آباد'!E12</f>
        <v>0</v>
      </c>
      <c r="F12" s="41">
        <f>'[3]آران و بیدگل'!F12+'[3]اصفهان'!F12+'[3]خمینی شهر'!F12+'[3]فلاورجان'!F12+'[3]لنجان'!F12+'[3]نجف آباد'!F12</f>
        <v>1100</v>
      </c>
      <c r="G12" s="41">
        <f t="shared" si="0"/>
        <v>1200</v>
      </c>
      <c r="H12" s="41">
        <f>'[3]اصفهان'!H12+'[3]خمینی شهر'!H12+'[3]فلاورجان'!H12+'[3]لنجان'!H12+'[3]نجف آباد'!H12</f>
        <v>0</v>
      </c>
      <c r="I12" s="41">
        <f>'[3]آران و بیدگل'!I12+'[3]اصفهان'!I12+'[3]خمینی شهر'!I12+'[3]فلاورجان'!I12+'[3]لنجان'!I12+'[3]نجف آباد'!I12</f>
        <v>21000</v>
      </c>
      <c r="J12" s="41">
        <f t="shared" si="1"/>
        <v>17.5</v>
      </c>
      <c r="K12" s="41">
        <f>'[3]آران و بیدگل'!K12+'[3]اصفهان'!K12+'[3]خمینی شهر'!K12+'[3]فلاورجان'!K12+'[3]لنجان'!K12+'[3]نجف آباد'!K12</f>
        <v>9</v>
      </c>
      <c r="L12" s="41">
        <f>'[3]آران و بیدگل'!L12+'[3]اصفهان'!L12+'[3]خمینی شهر'!L12+'[3]فلاورجان'!L12+'[3]لنجان'!L12+'[3]نجف آباد'!L12</f>
        <v>9</v>
      </c>
      <c r="M12" s="43"/>
    </row>
    <row r="13" spans="2:13" ht="26.25" customHeight="1">
      <c r="B13" s="40" t="s">
        <v>137</v>
      </c>
      <c r="C13" s="41">
        <f>'[3]آران و بیدگل'!C13+'[3]اصفهان'!C13+'[3]خمینی شهر'!C13+'[3]فلاورجان'!C13+'[3]لنجان'!C13+'[3]نجف آباد'!C13</f>
        <v>100</v>
      </c>
      <c r="D13" s="41">
        <f>'[3]آران و بیدگل'!D13+'[3]اصفهان'!D13+'[3]خمینی شهر'!D13+'[3]فلاورجان'!D13+'[3]لنجان'!D13+'[3]نجف آباد'!D13</f>
        <v>0</v>
      </c>
      <c r="E13" s="41">
        <f>'[3]آران و بیدگل'!E13+'[3]اصفهان'!E13+'[3]خمینی شهر'!E13+'[3]فلاورجان'!E13+'[3]لنجان'!E13+'[3]نجف آباد'!E13</f>
        <v>0</v>
      </c>
      <c r="F13" s="41">
        <f>'[3]آران و بیدگل'!F13+'[3]اصفهان'!F13+'[3]خمینی شهر'!F13+'[3]فلاورجان'!F13+'[3]لنجان'!F13+'[3]نجف آباد'!F13</f>
        <v>750</v>
      </c>
      <c r="G13" s="41">
        <f t="shared" si="0"/>
        <v>850</v>
      </c>
      <c r="H13" s="41">
        <f>'[3]اصفهان'!H13+'[3]خمینی شهر'!H13+'[3]فلاورجان'!H13+'[3]لنجان'!H13+'[3]نجف آباد'!H13</f>
        <v>0</v>
      </c>
      <c r="I13" s="41">
        <f>'[3]آران و بیدگل'!I13+'[3]اصفهان'!I13+'[3]خمینی شهر'!I13+'[3]فلاورجان'!I13+'[3]لنجان'!I13+'[3]نجف آباد'!I13</f>
        <v>13800</v>
      </c>
      <c r="J13" s="41">
        <f t="shared" si="1"/>
        <v>16.235294117647058</v>
      </c>
      <c r="K13" s="41">
        <f>'[3]آران و بیدگل'!K13+'[3]اصفهان'!K13+'[3]خمینی شهر'!K13+'[3]فلاورجان'!K13+'[3]لنجان'!K13+'[3]نجف آباد'!K13</f>
        <v>8</v>
      </c>
      <c r="L13" s="41">
        <f>'[3]آران و بیدگل'!L13+'[3]اصفهان'!L13+'[3]خمینی شهر'!L13+'[3]فلاورجان'!L13+'[3]لنجان'!L13+'[3]نجف آباد'!L13</f>
        <v>8</v>
      </c>
      <c r="M13" s="43"/>
    </row>
    <row r="14" spans="2:13" ht="26.25" customHeight="1">
      <c r="B14" s="40" t="s">
        <v>138</v>
      </c>
      <c r="C14" s="41">
        <f>'[3]آران و بیدگل'!C14+'[3]اصفهان'!C14+'[3]خمینی شهر'!C14+'[3]فلاورجان'!C14+'[3]لنجان'!C14+'[3]نجف آباد'!C14</f>
        <v>11500</v>
      </c>
      <c r="D14" s="41">
        <f>'[3]آران و بیدگل'!D14+'[3]اصفهان'!D14+'[3]خمینی شهر'!D14+'[3]فلاورجان'!D14+'[3]لنجان'!D14+'[3]نجف آباد'!D14</f>
        <v>0</v>
      </c>
      <c r="E14" s="41">
        <f>'[3]آران و بیدگل'!E14+'[3]اصفهان'!E14+'[3]خمینی شهر'!E14+'[3]فلاورجان'!E14+'[3]لنجان'!E14+'[3]نجف آباد'!E14</f>
        <v>0</v>
      </c>
      <c r="F14" s="41">
        <f>'[3]آران و بیدگل'!F14+'[3]اصفهان'!F14+'[3]خمینی شهر'!F14+'[3]فلاورجان'!F14+'[3]لنجان'!F14+'[3]نجف آباد'!F14</f>
        <v>3000</v>
      </c>
      <c r="G14" s="41">
        <f t="shared" si="0"/>
        <v>14500</v>
      </c>
      <c r="H14" s="41">
        <f>'[3]اصفهان'!H14+'[3]خمینی شهر'!H14+'[3]فلاورجان'!H14+'[3]لنجان'!H14+'[3]نجف آباد'!H14</f>
        <v>0</v>
      </c>
      <c r="I14" s="41">
        <f>'[3]آران و بیدگل'!I14+'[3]اصفهان'!I14+'[3]خمینی شهر'!I14+'[3]فلاورجان'!I14+'[3]لنجان'!I14+'[3]نجف آباد'!I14</f>
        <v>1395000</v>
      </c>
      <c r="J14" s="41">
        <f t="shared" si="1"/>
        <v>96.20689655172414</v>
      </c>
      <c r="K14" s="41">
        <f>'[3]آران و بیدگل'!K14+'[3]اصفهان'!K14+'[3]خمینی شهر'!K14+'[3]فلاورجان'!K14+'[3]لنجان'!K14+'[3]نجف آباد'!K14</f>
        <v>14</v>
      </c>
      <c r="L14" s="41">
        <f>'[3]آران و بیدگل'!L14+'[3]اصفهان'!L14+'[3]خمینی شهر'!L14+'[3]فلاورجان'!L14+'[3]لنجان'!L14+'[3]نجف آباد'!L14</f>
        <v>14</v>
      </c>
      <c r="M14" s="43"/>
    </row>
    <row r="15" spans="2:13" ht="26.25" customHeight="1">
      <c r="B15" s="40" t="s">
        <v>139</v>
      </c>
      <c r="C15" s="41">
        <f>'[3]آران و بیدگل'!C15+'[3]اصفهان'!C15+'[3]خمینی شهر'!C15+'[3]فلاورجان'!C15+'[3]لنجان'!C15+'[3]نجف آباد'!C15</f>
        <v>0</v>
      </c>
      <c r="D15" s="41">
        <f>'[3]آران و بیدگل'!D15+'[3]اصفهان'!D15+'[3]خمینی شهر'!D15+'[3]فلاورجان'!D15+'[3]لنجان'!D15+'[3]نجف آباد'!D15</f>
        <v>0</v>
      </c>
      <c r="E15" s="41">
        <f>'[3]آران و بیدگل'!E15+'[3]اصفهان'!E15+'[3]خمینی شهر'!E15+'[3]فلاورجان'!E15+'[3]لنجان'!E15+'[3]نجف آباد'!E15</f>
        <v>0</v>
      </c>
      <c r="F15" s="41">
        <f>'[3]آران و بیدگل'!F15+'[3]اصفهان'!F15+'[3]خمینی شهر'!F15+'[3]فلاورجان'!F15+'[3]لنجان'!F15+'[3]نجف آباد'!F15</f>
        <v>40</v>
      </c>
      <c r="G15" s="41">
        <f t="shared" si="0"/>
        <v>40</v>
      </c>
      <c r="H15" s="41">
        <f>'[3]اصفهان'!H15+'[3]خمینی شهر'!H15+'[3]فلاورجان'!H15+'[3]لنجان'!H15+'[3]نجف آباد'!H15</f>
        <v>0</v>
      </c>
      <c r="I15" s="41">
        <f>'[3]آران و بیدگل'!I15+'[3]اصفهان'!I15+'[3]خمینی شهر'!I15+'[3]فلاورجان'!I15+'[3]لنجان'!I15+'[3]نجف آباد'!I15</f>
        <v>1000</v>
      </c>
      <c r="J15" s="41">
        <f t="shared" si="1"/>
        <v>25</v>
      </c>
      <c r="K15" s="41">
        <f>'[3]آران و بیدگل'!K15+'[3]اصفهان'!K15+'[3]خمینی شهر'!K15+'[3]فلاورجان'!K15+'[3]لنجان'!K15+'[3]نجف آباد'!K15</f>
        <v>2</v>
      </c>
      <c r="L15" s="41">
        <f>'[3]آران و بیدگل'!L15+'[3]اصفهان'!L15+'[3]خمینی شهر'!L15+'[3]فلاورجان'!L15+'[3]لنجان'!L15+'[3]نجف آباد'!L15</f>
        <v>2</v>
      </c>
      <c r="M15" s="43"/>
    </row>
    <row r="16" spans="2:13" ht="26.25" customHeight="1">
      <c r="B16" s="40" t="s">
        <v>140</v>
      </c>
      <c r="C16" s="41">
        <f>'[3]آران و بیدگل'!C16+'[3]اصفهان'!C16+'[3]خمینی شهر'!C16+'[3]فلاورجان'!C16+'[3]لنجان'!C16+'[3]نجف آباد'!C16</f>
        <v>0</v>
      </c>
      <c r="D16" s="41">
        <f>'[3]آران و بیدگل'!D16+'[3]اصفهان'!D16+'[3]خمینی شهر'!D16+'[3]فلاورجان'!D16+'[3]لنجان'!D16+'[3]نجف آباد'!D16</f>
        <v>0</v>
      </c>
      <c r="E16" s="41">
        <f>'[3]آران و بیدگل'!E16+'[3]اصفهان'!E16+'[3]خمینی شهر'!E16+'[3]فلاورجان'!E16+'[3]لنجان'!E16+'[3]نجف آباد'!E16</f>
        <v>0</v>
      </c>
      <c r="F16" s="41">
        <f>'[3]آران و بیدگل'!F16+'[3]اصفهان'!F16+'[3]خمینی شهر'!F16+'[3]فلاورجان'!F16+'[3]لنجان'!F16+'[3]نجف آباد'!F16</f>
        <v>350</v>
      </c>
      <c r="G16" s="41">
        <f t="shared" si="0"/>
        <v>350</v>
      </c>
      <c r="H16" s="41">
        <f>'[3]اصفهان'!H16+'[3]خمینی شهر'!H16+'[3]فلاورجان'!H16+'[3]لنجان'!H16+'[3]نجف آباد'!H16</f>
        <v>0</v>
      </c>
      <c r="I16" s="41">
        <f>'[3]آران و بیدگل'!I16+'[3]اصفهان'!I16+'[3]خمینی شهر'!I16+'[3]فلاورجان'!I16+'[3]لنجان'!I16+'[3]نجف آباد'!I16</f>
        <v>7000</v>
      </c>
      <c r="J16" s="41">
        <f t="shared" si="1"/>
        <v>20</v>
      </c>
      <c r="K16" s="41">
        <f>'[3]آران و بیدگل'!K16+'[3]اصفهان'!K16+'[3]خمینی شهر'!K16+'[3]فلاورجان'!K16+'[3]لنجان'!K16+'[3]نجف آباد'!K16</f>
        <v>4</v>
      </c>
      <c r="L16" s="41">
        <f>'[3]آران و بیدگل'!L16+'[3]اصفهان'!L16+'[3]خمینی شهر'!L16+'[3]فلاورجان'!L16+'[3]لنجان'!L16+'[3]نجف آباد'!L16</f>
        <v>4</v>
      </c>
      <c r="M16" s="43"/>
    </row>
    <row r="17" spans="2:13" ht="26.25" customHeight="1">
      <c r="B17" s="40" t="s">
        <v>141</v>
      </c>
      <c r="C17" s="41">
        <f>'[3]آران و بیدگل'!C17+'[3]اصفهان'!C17+'[3]خمینی شهر'!C17+'[3]فلاورجان'!C17+'[3]لنجان'!C17+'[3]نجف آباد'!C17</f>
        <v>0</v>
      </c>
      <c r="D17" s="41">
        <f>'[3]آران و بیدگل'!D17+'[3]اصفهان'!D17+'[3]خمینی شهر'!D17+'[3]فلاورجان'!D17+'[3]لنجان'!D17+'[3]نجف آباد'!D17</f>
        <v>0</v>
      </c>
      <c r="E17" s="41">
        <f>'[3]آران و بیدگل'!E17+'[3]اصفهان'!E17+'[3]خمینی شهر'!E17+'[3]فلاورجان'!E17+'[3]لنجان'!E17+'[3]نجف آباد'!E17</f>
        <v>0</v>
      </c>
      <c r="F17" s="41">
        <f>'[3]آران و بیدگل'!F17+'[3]اصفهان'!F17+'[3]خمینی شهر'!F17+'[3]فلاورجان'!F17+'[3]لنجان'!F17+'[3]نجف آباد'!F17</f>
        <v>0</v>
      </c>
      <c r="G17" s="41">
        <f t="shared" si="0"/>
        <v>0</v>
      </c>
      <c r="H17" s="41">
        <f>'[3]اصفهان'!H17+'[3]خمینی شهر'!H17+'[3]فلاورجان'!H17+'[3]لنجان'!H17+'[3]نجف آباد'!H17</f>
        <v>0</v>
      </c>
      <c r="I17" s="41">
        <f>'[3]آران و بیدگل'!I17+'[3]اصفهان'!I17+'[3]خمینی شهر'!I17+'[3]فلاورجان'!I17+'[3]لنجان'!I17+'[3]نجف آباد'!I17</f>
        <v>0</v>
      </c>
      <c r="J17" s="41"/>
      <c r="K17" s="41">
        <f>'[3]آران و بیدگل'!K17+'[3]اصفهان'!K17+'[3]خمینی شهر'!K17+'[3]فلاورجان'!K17+'[3]لنجان'!K17+'[3]نجف آباد'!K17</f>
        <v>0</v>
      </c>
      <c r="L17" s="41">
        <f>'[3]آران و بیدگل'!L17+'[3]اصفهان'!L17+'[3]خمینی شهر'!L17+'[3]فلاورجان'!L17+'[3]لنجان'!L17+'[3]نجف آباد'!L17</f>
        <v>0</v>
      </c>
      <c r="M17" s="43"/>
    </row>
    <row r="18" spans="2:13" ht="26.25" customHeight="1">
      <c r="B18" s="40" t="s">
        <v>142</v>
      </c>
      <c r="C18" s="41">
        <f>'[3]آران و بیدگل'!C18+'[3]اصفهان'!C18+'[3]خمینی شهر'!C18+'[3]فلاورجان'!C18+'[3]لنجان'!C18+'[3]نجف آباد'!C18</f>
        <v>100</v>
      </c>
      <c r="D18" s="41">
        <f>'[3]آران و بیدگل'!D18+'[3]اصفهان'!D18+'[3]خمینی شهر'!D18+'[3]فلاورجان'!D18+'[3]لنجان'!D18+'[3]نجف آباد'!D18</f>
        <v>0</v>
      </c>
      <c r="E18" s="41">
        <f>'[3]آران و بیدگل'!E18+'[3]اصفهان'!E18+'[3]خمینی شهر'!E18+'[3]فلاورجان'!E18+'[3]لنجان'!E18+'[3]نجف آباد'!E18</f>
        <v>0</v>
      </c>
      <c r="F18" s="41">
        <f>'[3]آران و بیدگل'!F18+'[3]اصفهان'!F18+'[3]خمینی شهر'!F18+'[3]فلاورجان'!F18+'[3]لنجان'!F18+'[3]نجف آباد'!F18</f>
        <v>2850</v>
      </c>
      <c r="G18" s="41">
        <f t="shared" si="0"/>
        <v>2950</v>
      </c>
      <c r="H18" s="41">
        <f>'[3]اصفهان'!H18+'[3]خمینی شهر'!H18+'[3]فلاورجان'!H18+'[3]لنجان'!H18+'[3]نجف آباد'!H18</f>
        <v>0</v>
      </c>
      <c r="I18" s="41">
        <f>'[3]آران و بیدگل'!I18+'[3]اصفهان'!I18+'[3]خمینی شهر'!I18+'[3]فلاورجان'!I18+'[3]لنجان'!I18+'[3]نجف آباد'!I18</f>
        <v>68300</v>
      </c>
      <c r="J18" s="41">
        <f t="shared" si="1"/>
        <v>23.152542372881356</v>
      </c>
      <c r="K18" s="41">
        <f>'[3]آران و بیدگل'!K18+'[3]اصفهان'!K18+'[3]خمینی شهر'!K18+'[3]فلاورجان'!K18+'[3]لنجان'!K18+'[3]نجف آباد'!K18</f>
        <v>14</v>
      </c>
      <c r="L18" s="41">
        <f>'[3]آران و بیدگل'!L18+'[3]اصفهان'!L18+'[3]خمینی شهر'!L18+'[3]فلاورجان'!L18+'[3]لنجان'!L18+'[3]نجف آباد'!L18</f>
        <v>14</v>
      </c>
      <c r="M18" s="43"/>
    </row>
    <row r="19" spans="2:13" ht="26.25" customHeight="1">
      <c r="B19" s="40" t="s">
        <v>143</v>
      </c>
      <c r="C19" s="41">
        <f>'[3]آران و بیدگل'!C19+'[3]اصفهان'!C19+'[3]خمینی شهر'!C19+'[3]فلاورجان'!C19+'[3]لنجان'!C19+'[3]نجف آباد'!C19</f>
        <v>50</v>
      </c>
      <c r="D19" s="41">
        <f>'[3]آران و بیدگل'!D19+'[3]اصفهان'!D19+'[3]خمینی شهر'!D19+'[3]فلاورجان'!D19+'[3]لنجان'!D19+'[3]نجف آباد'!D19</f>
        <v>0</v>
      </c>
      <c r="E19" s="41">
        <f>'[3]آران و بیدگل'!E19+'[3]اصفهان'!E19+'[3]خمینی شهر'!E19+'[3]فلاورجان'!E19+'[3]لنجان'!E19+'[3]نجف آباد'!E19</f>
        <v>0</v>
      </c>
      <c r="F19" s="41">
        <f>'[3]آران و بیدگل'!F19+'[3]اصفهان'!F19+'[3]خمینی شهر'!F19+'[3]فلاورجان'!F19+'[3]لنجان'!F19+'[3]نجف آباد'!F19</f>
        <v>150</v>
      </c>
      <c r="G19" s="41">
        <f t="shared" si="0"/>
        <v>200</v>
      </c>
      <c r="H19" s="41">
        <f>'[3]اصفهان'!H19+'[3]خمینی شهر'!H19+'[3]فلاورجان'!H19+'[3]لنجان'!H19+'[3]نجف آباد'!H19</f>
        <v>0</v>
      </c>
      <c r="I19" s="41">
        <f>'[3]آران و بیدگل'!I19+'[3]اصفهان'!I19+'[3]خمینی شهر'!I19+'[3]فلاورجان'!I19+'[3]لنجان'!I19+'[3]نجف آباد'!I19</f>
        <v>1600</v>
      </c>
      <c r="J19" s="41">
        <f t="shared" si="1"/>
        <v>8</v>
      </c>
      <c r="K19" s="41">
        <f>'[3]آران و بیدگل'!K19+'[3]اصفهان'!K19+'[3]خمینی شهر'!K19+'[3]فلاورجان'!K19+'[3]لنجان'!K19+'[3]نجف آباد'!K19</f>
        <v>7</v>
      </c>
      <c r="L19" s="41">
        <f>'[3]آران و بیدگل'!L19+'[3]اصفهان'!L19+'[3]خمینی شهر'!L19+'[3]فلاورجان'!L19+'[3]لنجان'!L19+'[3]نجف آباد'!L19</f>
        <v>7</v>
      </c>
      <c r="M19" s="43"/>
    </row>
    <row r="20" spans="2:13" ht="26.25" customHeight="1">
      <c r="B20" s="40" t="s">
        <v>144</v>
      </c>
      <c r="C20" s="41">
        <f>'[3]آران و بیدگل'!C20+'[3]اصفهان'!C20+'[3]خمینی شهر'!C20+'[3]فلاورجان'!C20+'[3]لنجان'!C20+'[3]نجف آباد'!C20</f>
        <v>0</v>
      </c>
      <c r="D20" s="41">
        <f>'[3]آران و بیدگل'!D20+'[3]اصفهان'!D20+'[3]خمینی شهر'!D20+'[3]فلاورجان'!D20+'[3]لنجان'!D20+'[3]نجف آباد'!D20</f>
        <v>0</v>
      </c>
      <c r="E20" s="41">
        <f>'[3]آران و بیدگل'!E20+'[3]اصفهان'!E20+'[3]خمینی شهر'!E20+'[3]فلاورجان'!E20+'[3]لنجان'!E20+'[3]نجف آباد'!E20</f>
        <v>0</v>
      </c>
      <c r="F20" s="41">
        <f>'[3]آران و بیدگل'!F20+'[3]اصفهان'!F20+'[3]خمینی شهر'!F20+'[3]فلاورجان'!F20+'[3]لنجان'!F20+'[3]نجف آباد'!F20</f>
        <v>0</v>
      </c>
      <c r="G20" s="41">
        <f t="shared" si="0"/>
        <v>0</v>
      </c>
      <c r="H20" s="41">
        <f>'[3]اصفهان'!H20+'[3]خمینی شهر'!H20+'[3]فلاورجان'!H20+'[3]لنجان'!H20+'[3]نجف آباد'!H20</f>
        <v>0</v>
      </c>
      <c r="I20" s="41">
        <f>'[3]آران و بیدگل'!I20+'[3]اصفهان'!I20+'[3]خمینی شهر'!I20+'[3]فلاورجان'!I20+'[3]لنجان'!I20+'[3]نجف آباد'!I20</f>
        <v>0</v>
      </c>
      <c r="J20" s="41"/>
      <c r="K20" s="41">
        <f>'[3]آران و بیدگل'!K20+'[3]اصفهان'!K20+'[3]خمینی شهر'!K20+'[3]فلاورجان'!K20+'[3]لنجان'!K20+'[3]نجف آباد'!K20</f>
        <v>0</v>
      </c>
      <c r="L20" s="41">
        <f>'[3]آران و بیدگل'!L20+'[3]اصفهان'!L20+'[3]خمینی شهر'!L20+'[3]فلاورجان'!L20+'[3]لنجان'!L20+'[3]نجف آباد'!L20</f>
        <v>0</v>
      </c>
      <c r="M20" s="43"/>
    </row>
    <row r="21" spans="2:13" ht="26.25" customHeight="1">
      <c r="B21" s="40" t="s">
        <v>145</v>
      </c>
      <c r="C21" s="41">
        <f>'[3]آران و بیدگل'!C21+'[3]اصفهان'!C21+'[3]خمینی شهر'!C21+'[3]فلاورجان'!C21+'[3]لنجان'!C21+'[3]نجف آباد'!C21</f>
        <v>100</v>
      </c>
      <c r="D21" s="41">
        <f>'[3]آران و بیدگل'!D21+'[3]اصفهان'!D21+'[3]خمینی شهر'!D21+'[3]فلاورجان'!D21+'[3]لنجان'!D21+'[3]نجف آباد'!D21</f>
        <v>0</v>
      </c>
      <c r="E21" s="41">
        <f>'[3]آران و بیدگل'!E21+'[3]اصفهان'!E21+'[3]خمینی شهر'!E21+'[3]فلاورجان'!E21+'[3]لنجان'!E21+'[3]نجف آباد'!E21</f>
        <v>0</v>
      </c>
      <c r="F21" s="41">
        <f>'[3]آران و بیدگل'!F21+'[3]اصفهان'!F21+'[3]خمینی شهر'!F21+'[3]فلاورجان'!F21+'[3]لنجان'!F21+'[3]نجف آباد'!F21</f>
        <v>350</v>
      </c>
      <c r="G21" s="41">
        <f t="shared" si="0"/>
        <v>450</v>
      </c>
      <c r="H21" s="41">
        <f>'[3]اصفهان'!H21+'[3]خمینی شهر'!H21+'[3]فلاورجان'!H21+'[3]لنجان'!H21+'[3]نجف آباد'!H21</f>
        <v>0</v>
      </c>
      <c r="I21" s="41">
        <f>'[3]آران و بیدگل'!I21+'[3]اصفهان'!I21+'[3]خمینی شهر'!I21+'[3]فلاورجان'!I21+'[3]لنجان'!I21+'[3]نجف آباد'!I21</f>
        <v>6000</v>
      </c>
      <c r="J21" s="41">
        <f t="shared" si="1"/>
        <v>13.333333333333334</v>
      </c>
      <c r="K21" s="41">
        <f>'[3]آران و بیدگل'!K21+'[3]اصفهان'!K21+'[3]خمینی شهر'!K21+'[3]فلاورجان'!K21+'[3]لنجان'!K21+'[3]نجف آباد'!K21</f>
        <v>4</v>
      </c>
      <c r="L21" s="41">
        <f>'[3]آران و بیدگل'!L21+'[3]اصفهان'!L21+'[3]خمینی شهر'!L21+'[3]فلاورجان'!L21+'[3]لنجان'!L21+'[3]نجف آباد'!L21</f>
        <v>4</v>
      </c>
      <c r="M21" s="43"/>
    </row>
    <row r="22" spans="2:13" ht="26.25" customHeight="1">
      <c r="B22" s="40" t="s">
        <v>146</v>
      </c>
      <c r="C22" s="41">
        <f>'[3]آران و بیدگل'!C22+'[3]اصفهان'!C22+'[3]خمینی شهر'!C22+'[3]فلاورجان'!C22+'[3]لنجان'!C22+'[3]نجف آباد'!C22</f>
        <v>0</v>
      </c>
      <c r="D22" s="41">
        <f>'[3]آران و بیدگل'!D22+'[3]اصفهان'!D22+'[3]خمینی شهر'!D22+'[3]فلاورجان'!D22+'[3]لنجان'!D22+'[3]نجف آباد'!D22</f>
        <v>0</v>
      </c>
      <c r="E22" s="41">
        <f>'[3]آران و بیدگل'!E22+'[3]اصفهان'!E22+'[3]خمینی شهر'!E22+'[3]فلاورجان'!E22+'[3]لنجان'!E22+'[3]نجف آباد'!E22</f>
        <v>0</v>
      </c>
      <c r="F22" s="41">
        <f>'[3]آران و بیدگل'!F22+'[3]اصفهان'!F22+'[3]خمینی شهر'!F22+'[3]فلاورجان'!F22+'[3]لنجان'!F22+'[3]نجف آباد'!F22</f>
        <v>1300</v>
      </c>
      <c r="G22" s="41">
        <f t="shared" si="0"/>
        <v>1300</v>
      </c>
      <c r="H22" s="41">
        <f>'[3]اصفهان'!H22+'[3]خمینی شهر'!H22+'[3]فلاورجان'!H22+'[3]لنجان'!H22+'[3]نجف آباد'!H22</f>
        <v>0</v>
      </c>
      <c r="I22" s="41">
        <f>'[3]آران و بیدگل'!I22+'[3]اصفهان'!I22+'[3]خمینی شهر'!I22+'[3]فلاورجان'!I22+'[3]لنجان'!I22+'[3]نجف آباد'!I22</f>
        <v>9100</v>
      </c>
      <c r="J22" s="41"/>
      <c r="K22" s="41">
        <f>'[3]آران و بیدگل'!K22+'[3]اصفهان'!K22+'[3]خمینی شهر'!K22+'[3]فلاورجان'!K22+'[3]لنجان'!K22+'[3]نجف آباد'!K22</f>
        <v>1</v>
      </c>
      <c r="L22" s="41">
        <f>'[3]آران و بیدگل'!L22+'[3]اصفهان'!L22+'[3]خمینی شهر'!L22+'[3]فلاورجان'!L22+'[3]لنجان'!L22+'[3]نجف آباد'!L22</f>
        <v>1</v>
      </c>
      <c r="M22" s="43"/>
    </row>
    <row r="23" spans="2:13" ht="26.25" customHeight="1" thickBot="1">
      <c r="B23" s="40" t="s">
        <v>147</v>
      </c>
      <c r="C23" s="41">
        <f>'[3]آران و بیدگل'!C23+'[3]اصفهان'!C23+'[3]خمینی شهر'!C23+'[3]فلاورجان'!C23+'[3]لنجان'!C23+'[3]نجف آباد'!C23</f>
        <v>4100</v>
      </c>
      <c r="D23" s="41">
        <f>'[3]آران و بیدگل'!D23+'[3]اصفهان'!D23+'[3]خمینی شهر'!D23+'[3]فلاورجان'!D23+'[3]لنجان'!D23+'[3]نجف آباد'!D23</f>
        <v>2000</v>
      </c>
      <c r="E23" s="41">
        <f>'[3]آران و بیدگل'!E23+'[3]اصفهان'!E23+'[3]خمینی شهر'!E23+'[3]فلاورجان'!E23+'[3]لنجان'!E23+'[3]نجف آباد'!E23</f>
        <v>0</v>
      </c>
      <c r="F23" s="41">
        <f>'[3]آران و بیدگل'!F23+'[3]اصفهان'!F23+'[3]خمینی شهر'!F23+'[3]فلاورجان'!F23+'[3]لنجان'!F23+'[3]نجف آباد'!F23</f>
        <v>13300</v>
      </c>
      <c r="G23" s="41">
        <f t="shared" si="0"/>
        <v>19400</v>
      </c>
      <c r="H23" s="41">
        <f>'[3]اصفهان'!H23+'[3]خمینی شهر'!H23+'[3]فلاورجان'!H23+'[3]لنجان'!H23+'[3]نجف آباد'!H23</f>
        <v>0</v>
      </c>
      <c r="I23" s="41">
        <f>'[3]آران و بیدگل'!I23+'[3]اصفهان'!I23+'[3]خمینی شهر'!I23+'[3]فلاورجان'!I23+'[3]لنجان'!I23+'[3]نجف آباد'!I23</f>
        <v>285000</v>
      </c>
      <c r="J23" s="41">
        <f t="shared" si="1"/>
        <v>14.690721649484535</v>
      </c>
      <c r="K23" s="41">
        <f>'[3]آران و بیدگل'!K23+'[3]اصفهان'!K23+'[3]خمینی شهر'!K23+'[3]فلاورجان'!K23+'[3]لنجان'!K23+'[3]نجف آباد'!K23</f>
        <v>22</v>
      </c>
      <c r="L23" s="41">
        <f>'[3]آران و بیدگل'!L23+'[3]اصفهان'!L23+'[3]خمینی شهر'!L23+'[3]فلاورجان'!L23+'[3]لنجان'!L23+'[3]نجف آباد'!L23</f>
        <v>22</v>
      </c>
      <c r="M23" s="43"/>
    </row>
    <row r="24" spans="2:13" ht="25.5" customHeight="1" thickBot="1">
      <c r="B24" s="46" t="s">
        <v>31</v>
      </c>
      <c r="C24" s="47">
        <f aca="true" t="shared" si="2" ref="C24:I24">SUM(C6:C23)</f>
        <v>17050</v>
      </c>
      <c r="D24" s="47">
        <f t="shared" si="2"/>
        <v>2000</v>
      </c>
      <c r="E24" s="47">
        <f t="shared" si="2"/>
        <v>0</v>
      </c>
      <c r="F24" s="47">
        <f t="shared" si="2"/>
        <v>33290</v>
      </c>
      <c r="G24" s="47">
        <f t="shared" si="2"/>
        <v>52340</v>
      </c>
      <c r="H24" s="47">
        <f t="shared" si="2"/>
        <v>0</v>
      </c>
      <c r="I24" s="47">
        <f t="shared" si="2"/>
        <v>2003700</v>
      </c>
      <c r="J24" s="47" t="s">
        <v>85</v>
      </c>
      <c r="K24" s="47" t="s">
        <v>85</v>
      </c>
      <c r="L24" s="47">
        <f>SUM(L6:L23)</f>
        <v>145</v>
      </c>
      <c r="M24" s="51" t="s">
        <v>85</v>
      </c>
    </row>
    <row r="25" ht="9.75" customHeight="1" thickTop="1"/>
    <row r="26" spans="3:13" ht="27" customHeight="1"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</row>
    <row r="27" spans="3:13" ht="17.25" customHeight="1"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</row>
  </sheetData>
  <sheetProtection/>
  <mergeCells count="15">
    <mergeCell ref="C27:M27"/>
    <mergeCell ref="B1:M1"/>
    <mergeCell ref="B2:M2"/>
    <mergeCell ref="B4:B5"/>
    <mergeCell ref="C4:C5"/>
    <mergeCell ref="D4:D5"/>
    <mergeCell ref="E4:F4"/>
    <mergeCell ref="G4:G5"/>
    <mergeCell ref="H4:H5"/>
    <mergeCell ref="I4:I5"/>
    <mergeCell ref="J4:J5"/>
    <mergeCell ref="K4:K5"/>
    <mergeCell ref="L4:L5"/>
    <mergeCell ref="M4:M5"/>
    <mergeCell ref="C26:M26"/>
  </mergeCells>
  <printOptions horizontalCentered="1"/>
  <pageMargins left="0" right="0" top="0.1968503937007874" bottom="0.1968503937007874" header="0" footer="0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27"/>
  <sheetViews>
    <sheetView showGridLines="0" showZeros="0" rightToLeft="1" zoomScale="75" zoomScaleNormal="75" zoomScalePageLayoutView="0" workbookViewId="0" topLeftCell="A1">
      <selection activeCell="D18" sqref="D18"/>
    </sheetView>
  </sheetViews>
  <sheetFormatPr defaultColWidth="9.140625" defaultRowHeight="15"/>
  <cols>
    <col min="1" max="1" width="1.1484375" style="12" customWidth="1"/>
    <col min="2" max="2" width="19.8515625" style="12" customWidth="1"/>
    <col min="3" max="4" width="13.57421875" style="12" customWidth="1"/>
    <col min="5" max="5" width="13.421875" style="12" customWidth="1"/>
    <col min="6" max="6" width="15.7109375" style="12" customWidth="1"/>
    <col min="7" max="8" width="13.57421875" style="12" customWidth="1"/>
    <col min="9" max="9" width="15.140625" style="12" customWidth="1"/>
    <col min="10" max="11" width="15.00390625" style="12" customWidth="1"/>
    <col min="12" max="12" width="18.28125" style="12" customWidth="1"/>
    <col min="13" max="13" width="36.421875" style="12" customWidth="1"/>
    <col min="14" max="16384" width="9.00390625" style="12" customWidth="1"/>
  </cols>
  <sheetData>
    <row r="1" spans="2:13" ht="26.25" customHeight="1">
      <c r="B1" s="108" t="s">
        <v>63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2:13" ht="45.75" customHeight="1">
      <c r="B2" s="109" t="s">
        <v>86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2:12" ht="10.5" customHeight="1" thickBot="1">
      <c r="B3" s="32"/>
      <c r="C3" s="33"/>
      <c r="D3" s="33"/>
      <c r="E3" s="33"/>
      <c r="F3" s="14"/>
      <c r="G3" s="14"/>
      <c r="H3" s="14"/>
      <c r="I3" s="15"/>
      <c r="J3" s="15"/>
      <c r="K3" s="15"/>
      <c r="L3" s="16"/>
    </row>
    <row r="4" spans="2:13" ht="44.25" customHeight="1" thickTop="1">
      <c r="B4" s="134" t="s">
        <v>87</v>
      </c>
      <c r="C4" s="113" t="s">
        <v>88</v>
      </c>
      <c r="D4" s="113" t="s">
        <v>89</v>
      </c>
      <c r="E4" s="120" t="s">
        <v>90</v>
      </c>
      <c r="F4" s="121"/>
      <c r="G4" s="113" t="s">
        <v>91</v>
      </c>
      <c r="H4" s="113" t="s">
        <v>92</v>
      </c>
      <c r="I4" s="113" t="s">
        <v>93</v>
      </c>
      <c r="J4" s="113" t="s">
        <v>94</v>
      </c>
      <c r="K4" s="113" t="s">
        <v>95</v>
      </c>
      <c r="L4" s="113" t="s">
        <v>96</v>
      </c>
      <c r="M4" s="115" t="s">
        <v>97</v>
      </c>
    </row>
    <row r="5" spans="2:13" ht="36" customHeight="1" thickBot="1">
      <c r="B5" s="135"/>
      <c r="C5" s="114"/>
      <c r="D5" s="114"/>
      <c r="E5" s="36" t="s">
        <v>98</v>
      </c>
      <c r="F5" s="36" t="s">
        <v>99</v>
      </c>
      <c r="G5" s="114"/>
      <c r="H5" s="114"/>
      <c r="I5" s="114"/>
      <c r="J5" s="114"/>
      <c r="K5" s="114"/>
      <c r="L5" s="114"/>
      <c r="M5" s="116"/>
    </row>
    <row r="6" spans="2:13" ht="25.5" customHeight="1">
      <c r="B6" s="37" t="s">
        <v>100</v>
      </c>
      <c r="C6" s="38">
        <f>'[2]اصفهان'!C6+'[2]تیران و کرون'!C6+'[2]چادگان'!C6+'[2]خمینی شهر'!C6+'[2]خوانسار'!C6+'[2]دهاقان'!C6+'[2]شهرضا'!C6+'[2]فریدن'!C6+'[2]فریدونشهر'!C6+'[2]فلاورجان'!C6+'[2]گلپایگان'!C6+'[2]مبارکه'!C6+'[2]نجف آباد'!C6</f>
        <v>0</v>
      </c>
      <c r="D6" s="38">
        <f>'[2]اصفهان'!D6+'[2]تیران و کرون'!D6+'[2]چادگان'!D6+'[2]خمینی شهر'!D6+'[2]خوانسار'!D6+'[2]دهاقان'!D6+'[2]شهرضا'!D6+'[2]فریدن'!D6+'[2]فریدونشهر'!D6+'[2]فلاورجان'!D6+'[2]گلپایگان'!D6+'[2]مبارکه'!D6+'[2]نجف آباد'!D6</f>
        <v>0</v>
      </c>
      <c r="E6" s="38">
        <f>'[2]اصفهان'!E6+'[2]تیران و کرون'!E6+'[2]چادگان'!E6+'[2]خمینی شهر'!E6+'[2]خوانسار'!E6+'[2]دهاقان'!E6+'[2]شهرضا'!E6+'[2]فریدن'!E6+'[2]فریدونشهر'!E6+'[2]فلاورجان'!E6+'[2]گلپایگان'!E6+'[2]مبارکه'!E6+'[2]نجف آباد'!E6</f>
        <v>30000</v>
      </c>
      <c r="F6" s="38">
        <f>'[2]اصفهان'!F6+'[2]تیران و کرون'!F6+'[2]چادگان'!F6+'[2]خمینی شهر'!F6+'[2]خوانسار'!F6+'[2]دهاقان'!F6+'[2]شهرضا'!F6+'[2]فریدن'!F6+'[2]فریدونشهر'!F6+'[2]فلاورجان'!F6+'[2]گلپایگان'!F6+'[2]مبارکه'!F6+'[2]نجف آباد'!F6</f>
        <v>172800</v>
      </c>
      <c r="G6" s="38">
        <f>SUM(C6:F6)</f>
        <v>202800</v>
      </c>
      <c r="H6" s="38">
        <f>'[2]اصفهان'!H6+'[2]تیران و کرون'!H6+'[2]چادگان'!H6+'[2]خمینی شهر'!H6+'[2]خوانسار'!H6+'[2]دهاقان'!H6+'[2]شهرضا'!H6+'[2]فریدن'!H6+'[2]فریدونشهر'!H6+'[2]فلاورجان'!H6+'[2]گلپایگان'!H6+'[2]مبارکه'!H6+'[2]نجف آباد'!H6</f>
        <v>86600</v>
      </c>
      <c r="I6" s="38">
        <f>'[2]اصفهان'!I6+'[2]تیران و کرون'!I6+'[2]چادگان'!I6+'[2]خمینی شهر'!I6+'[2]خوانسار'!I6+'[2]دهاقان'!I6+'[2]شهرضا'!I6+'[2]فریدن'!I6+'[2]فریدونشهر'!I6+'[2]فلاورجان'!I6+'[2]گلپایگان'!I6+'[2]مبارکه'!I6+'[2]نجف آباد'!I6</f>
        <v>20581000</v>
      </c>
      <c r="J6" s="38">
        <f>I6/G6</f>
        <v>101.48422090729782</v>
      </c>
      <c r="K6" s="38">
        <f>'[2]اصفهان'!K6+'[2]تیران و کرون'!K6+'[2]چادگان'!K6+'[2]خمینی شهر'!K6+'[2]خوانسار'!K6+'[2]دهاقان'!K6+'[2]شهرضا'!K6+'[2]فریدن'!K6+'[2]فریدونشهر'!K6+'[2]فلاورجان'!K6+'[2]گلپایگان'!K6+'[2]مبارکه'!K6+'[2]نجف آباد'!K6</f>
        <v>54</v>
      </c>
      <c r="L6" s="38">
        <f>'[2]اصفهان'!L6+'[2]تیران و کرون'!L6+'[2]چادگان'!L6+'[2]خمینی شهر'!L6+'[2]خوانسار'!L6+'[2]دهاقان'!L6+'[2]شهرضا'!L6+'[2]فریدن'!L6+'[2]فریدونشهر'!L6+'[2]فلاورجان'!L6+'[2]گلپایگان'!L6+'[2]مبارکه'!L6+'[2]نجف آباد'!L6</f>
        <v>60</v>
      </c>
      <c r="M6" s="39" t="s">
        <v>101</v>
      </c>
    </row>
    <row r="7" spans="2:13" ht="26.25" customHeight="1">
      <c r="B7" s="40" t="s">
        <v>102</v>
      </c>
      <c r="C7" s="41">
        <f>'[2]اصفهان'!C7+'[2]تیران و کرون'!C7+'[2]چادگان'!C7+'[2]خمینی شهر'!C7+'[2]خوانسار'!C7+'[2]دهاقان'!C7+'[2]شهرضا'!C7+'[2]فریدن'!C7+'[2]فریدونشهر'!C7+'[2]فلاورجان'!C7+'[2]گلپایگان'!C7+'[2]مبارکه'!C7+'[2]نجف آباد'!C7</f>
        <v>0</v>
      </c>
      <c r="D7" s="41">
        <f>'[2]اصفهان'!D7+'[2]تیران و کرون'!D7+'[2]چادگان'!D7+'[2]خمینی شهر'!D7+'[2]خوانسار'!D7+'[2]دهاقان'!D7+'[2]شهرضا'!D7+'[2]فریدن'!D7+'[2]فریدونشهر'!D7+'[2]فلاورجان'!D7+'[2]گلپایگان'!D7+'[2]مبارکه'!D7+'[2]نجف آباد'!D7</f>
        <v>0</v>
      </c>
      <c r="E7" s="41">
        <f>'[2]اصفهان'!E7+'[2]تیران و کرون'!E7+'[2]چادگان'!E7+'[2]خمینی شهر'!E7+'[2]خوانسار'!E7+'[2]دهاقان'!E7+'[2]شهرضا'!E7+'[2]فریدن'!E7+'[2]فریدونشهر'!E7+'[2]فلاورجان'!E7+'[2]گلپایگان'!E7+'[2]مبارکه'!E7+'[2]نجف آباد'!E7</f>
        <v>0</v>
      </c>
      <c r="F7" s="41">
        <f>'[2]اصفهان'!F7+'[2]تیران و کرون'!F7+'[2]چادگان'!F7+'[2]خمینی شهر'!F7+'[2]خوانسار'!F7+'[2]دهاقان'!F7+'[2]شهرضا'!F7+'[2]فریدن'!F7+'[2]فریدونشهر'!F7+'[2]فلاورجان'!F7+'[2]گلپایگان'!F7+'[2]مبارکه'!F7+'[2]نجف آباد'!F7</f>
        <v>9000</v>
      </c>
      <c r="G7" s="41">
        <f aca="true" t="shared" si="0" ref="G7:G23">SUM(C7:F7)</f>
        <v>9000</v>
      </c>
      <c r="H7" s="41">
        <f>'[2]اصفهان'!H7+'[2]تیران و کرون'!H7+'[2]چادگان'!H7+'[2]خمینی شهر'!H7+'[2]خوانسار'!H7+'[2]دهاقان'!H7+'[2]شهرضا'!H7+'[2]فریدن'!H7+'[2]فریدونشهر'!H7+'[2]فلاورجان'!H7+'[2]گلپایگان'!H7+'[2]مبارکه'!H7+'[2]نجف آباد'!H7</f>
        <v>0</v>
      </c>
      <c r="I7" s="41">
        <f>'[2]اصفهان'!I7+'[2]تیران و کرون'!I7+'[2]چادگان'!I7+'[2]خمینی شهر'!I7+'[2]خوانسار'!I7+'[2]دهاقان'!I7+'[2]شهرضا'!I7+'[2]فریدن'!I7+'[2]فریدونشهر'!I7+'[2]فلاورجان'!I7+'[2]گلپایگان'!I7+'[2]مبارکه'!I7+'[2]نجف آباد'!I7</f>
        <v>280000</v>
      </c>
      <c r="J7" s="41">
        <f aca="true" t="shared" si="1" ref="J7:J23">I7/G7</f>
        <v>31.11111111111111</v>
      </c>
      <c r="K7" s="41">
        <f>'[2]اصفهان'!K7+'[2]تیران و کرون'!K7+'[2]چادگان'!K7+'[2]خمینی شهر'!K7+'[2]خوانسار'!K7+'[2]دهاقان'!K7+'[2]شهرضا'!K7+'[2]فریدن'!K7+'[2]فریدونشهر'!K7+'[2]فلاورجان'!K7+'[2]گلپایگان'!K7+'[2]مبارکه'!K7+'[2]نجف آباد'!K7</f>
        <v>3</v>
      </c>
      <c r="L7" s="41">
        <f>'[2]اصفهان'!L7+'[2]تیران و کرون'!L7+'[2]چادگان'!L7+'[2]خمینی شهر'!L7+'[2]خوانسار'!L7+'[2]دهاقان'!L7+'[2]شهرضا'!L7+'[2]فریدن'!L7+'[2]فریدونشهر'!L7+'[2]فلاورجان'!L7+'[2]گلپایگان'!L7+'[2]مبارکه'!L7+'[2]نجف آباد'!L7</f>
        <v>3</v>
      </c>
      <c r="M7" s="42" t="s">
        <v>103</v>
      </c>
    </row>
    <row r="8" spans="2:13" ht="26.25" customHeight="1">
      <c r="B8" s="40" t="s">
        <v>104</v>
      </c>
      <c r="C8" s="41">
        <f>'[2]اصفهان'!C8+'[2]تیران و کرون'!C8+'[2]چادگان'!C8+'[2]خمینی شهر'!C8+'[2]خوانسار'!C8+'[2]دهاقان'!C8+'[2]شهرضا'!C8+'[2]فریدن'!C8+'[2]فریدونشهر'!C8+'[2]فلاورجان'!C8+'[2]گلپایگان'!C8+'[2]مبارکه'!C8+'[2]نجف آباد'!C8</f>
        <v>3000</v>
      </c>
      <c r="D8" s="41">
        <f>'[2]اصفهان'!D8+'[2]تیران و کرون'!D8+'[2]چادگان'!D8+'[2]خمینی شهر'!D8+'[2]خوانسار'!D8+'[2]دهاقان'!D8+'[2]شهرضا'!D8+'[2]فریدن'!D8+'[2]فریدونشهر'!D8+'[2]فلاورجان'!D8+'[2]گلپایگان'!D8+'[2]مبارکه'!D8+'[2]نجف آباد'!D8</f>
        <v>0</v>
      </c>
      <c r="E8" s="41">
        <f>'[2]اصفهان'!E8+'[2]تیران و کرون'!E8+'[2]چادگان'!E8+'[2]خمینی شهر'!E8+'[2]خوانسار'!E8+'[2]دهاقان'!E8+'[2]شهرضا'!E8+'[2]فریدن'!E8+'[2]فریدونشهر'!E8+'[2]فلاورجان'!E8+'[2]گلپایگان'!E8+'[2]مبارکه'!E8+'[2]نجف آباد'!E8</f>
        <v>0</v>
      </c>
      <c r="F8" s="41">
        <f>'[2]اصفهان'!F8+'[2]تیران و کرون'!F8+'[2]چادگان'!F8+'[2]خمینی شهر'!F8+'[2]خوانسار'!F8+'[2]دهاقان'!F8+'[2]شهرضا'!F8+'[2]فریدن'!F8+'[2]فریدونشهر'!F8+'[2]فلاورجان'!F8+'[2]گلپایگان'!F8+'[2]مبارکه'!F8+'[2]نجف آباد'!F8</f>
        <v>1500</v>
      </c>
      <c r="G8" s="41">
        <f t="shared" si="0"/>
        <v>4500</v>
      </c>
      <c r="H8" s="41">
        <f>'[2]اصفهان'!H8+'[2]تیران و کرون'!H8+'[2]چادگان'!H8+'[2]خمینی شهر'!H8+'[2]خوانسار'!H8+'[2]دهاقان'!H8+'[2]شهرضا'!H8+'[2]فریدن'!H8+'[2]فریدونشهر'!H8+'[2]فلاورجان'!H8+'[2]گلپایگان'!H8+'[2]مبارکه'!H8+'[2]نجف آباد'!H8</f>
        <v>0</v>
      </c>
      <c r="I8" s="41">
        <f>'[2]اصفهان'!I8+'[2]تیران و کرون'!I8+'[2]چادگان'!I8+'[2]خمینی شهر'!I8+'[2]خوانسار'!I8+'[2]دهاقان'!I8+'[2]شهرضا'!I8+'[2]فریدن'!I8+'[2]فریدونشهر'!I8+'[2]فلاورجان'!I8+'[2]گلپایگان'!I8+'[2]مبارکه'!I8+'[2]نجف آباد'!I8</f>
        <v>350000</v>
      </c>
      <c r="J8" s="41">
        <f t="shared" si="1"/>
        <v>77.77777777777777</v>
      </c>
      <c r="K8" s="41">
        <f>'[2]اصفهان'!K8+'[2]تیران و کرون'!K8+'[2]چادگان'!K8+'[2]خمینی شهر'!K8+'[2]خوانسار'!K8+'[2]دهاقان'!K8+'[2]شهرضا'!K8+'[2]فریدن'!K8+'[2]فریدونشهر'!K8+'[2]فلاورجان'!K8+'[2]گلپایگان'!K8+'[2]مبارکه'!K8+'[2]نجف آباد'!K8</f>
        <v>3</v>
      </c>
      <c r="L8" s="41">
        <f>'[2]اصفهان'!L8+'[2]تیران و کرون'!L8+'[2]چادگان'!L8+'[2]خمینی شهر'!L8+'[2]خوانسار'!L8+'[2]دهاقان'!L8+'[2]شهرضا'!L8+'[2]فریدن'!L8+'[2]فریدونشهر'!L8+'[2]فلاورجان'!L8+'[2]گلپایگان'!L8+'[2]مبارکه'!L8+'[2]نجف آباد'!L8</f>
        <v>3</v>
      </c>
      <c r="M8" s="43" t="s">
        <v>105</v>
      </c>
    </row>
    <row r="9" spans="2:13" ht="26.25" customHeight="1">
      <c r="B9" s="40" t="s">
        <v>106</v>
      </c>
      <c r="C9" s="41">
        <f>'[2]اصفهان'!C9+'[2]تیران و کرون'!C9+'[2]چادگان'!C9+'[2]خمینی شهر'!C9+'[2]خوانسار'!C9+'[2]دهاقان'!C9+'[2]شهرضا'!C9+'[2]فریدن'!C9+'[2]فریدونشهر'!C9+'[2]فلاورجان'!C9+'[2]گلپایگان'!C9+'[2]مبارکه'!C9+'[2]نجف آباد'!C9</f>
        <v>0</v>
      </c>
      <c r="D9" s="41">
        <f>'[2]اصفهان'!D9+'[2]تیران و کرون'!D9+'[2]چادگان'!D9+'[2]خمینی شهر'!D9+'[2]خوانسار'!D9+'[2]دهاقان'!D9+'[2]شهرضا'!D9+'[2]فریدن'!D9+'[2]فریدونشهر'!D9+'[2]فلاورجان'!D9+'[2]گلپایگان'!D9+'[2]مبارکه'!D9+'[2]نجف آباد'!D9</f>
        <v>0</v>
      </c>
      <c r="E9" s="41">
        <f>'[2]اصفهان'!E9+'[2]تیران و کرون'!E9+'[2]چادگان'!E9+'[2]خمینی شهر'!E9+'[2]خوانسار'!E9+'[2]دهاقان'!E9+'[2]شهرضا'!E9+'[2]فریدن'!E9+'[2]فریدونشهر'!E9+'[2]فلاورجان'!E9+'[2]گلپایگان'!E9+'[2]مبارکه'!E9+'[2]نجف آباد'!E9</f>
        <v>0</v>
      </c>
      <c r="F9" s="41">
        <f>'[2]اصفهان'!F9+'[2]تیران و کرون'!F9+'[2]چادگان'!F9+'[2]خمینی شهر'!F9+'[2]خوانسار'!F9+'[2]دهاقان'!F9+'[2]شهرضا'!F9+'[2]فریدن'!F9+'[2]فریدونشهر'!F9+'[2]فلاورجان'!F9+'[2]گلپایگان'!F9+'[2]مبارکه'!F9+'[2]نجف آباد'!F9</f>
        <v>1000</v>
      </c>
      <c r="G9" s="41">
        <f t="shared" si="0"/>
        <v>1000</v>
      </c>
      <c r="H9" s="41">
        <f>'[2]اصفهان'!H9+'[2]تیران و کرون'!H9+'[2]چادگان'!H9+'[2]خمینی شهر'!H9+'[2]خوانسار'!H9+'[2]دهاقان'!H9+'[2]شهرضا'!H9+'[2]فریدن'!H9+'[2]فریدونشهر'!H9+'[2]فلاورجان'!H9+'[2]گلپایگان'!H9+'[2]مبارکه'!H9+'[2]نجف آباد'!H9</f>
        <v>0</v>
      </c>
      <c r="I9" s="41">
        <f>'[2]اصفهان'!I9+'[2]تیران و کرون'!I9+'[2]چادگان'!I9+'[2]خمینی شهر'!I9+'[2]خوانسار'!I9+'[2]دهاقان'!I9+'[2]شهرضا'!I9+'[2]فریدن'!I9+'[2]فریدونشهر'!I9+'[2]فلاورجان'!I9+'[2]گلپایگان'!I9+'[2]مبارکه'!I9+'[2]نجف آباد'!I9</f>
        <v>100000</v>
      </c>
      <c r="J9" s="41">
        <f t="shared" si="1"/>
        <v>100</v>
      </c>
      <c r="K9" s="41">
        <f>'[2]اصفهان'!K9+'[2]تیران و کرون'!K9+'[2]چادگان'!K9+'[2]خمینی شهر'!K9+'[2]خوانسار'!K9+'[2]دهاقان'!K9+'[2]شهرضا'!K9+'[2]فریدن'!K9+'[2]فریدونشهر'!K9+'[2]فلاورجان'!K9+'[2]گلپایگان'!K9+'[2]مبارکه'!K9+'[2]نجف آباد'!K9</f>
        <v>1</v>
      </c>
      <c r="L9" s="41">
        <f>'[2]اصفهان'!L9+'[2]تیران و کرون'!L9+'[2]چادگان'!L9+'[2]خمینی شهر'!L9+'[2]خوانسار'!L9+'[2]دهاقان'!L9+'[2]شهرضا'!L9+'[2]فریدن'!L9+'[2]فریدونشهر'!L9+'[2]فلاورجان'!L9+'[2]گلپایگان'!L9+'[2]مبارکه'!L9+'[2]نجف آباد'!L9</f>
        <v>1</v>
      </c>
      <c r="M9" s="43" t="s">
        <v>105</v>
      </c>
    </row>
    <row r="10" spans="2:13" ht="26.25" customHeight="1">
      <c r="B10" s="40" t="s">
        <v>107</v>
      </c>
      <c r="C10" s="41">
        <f>'[2]اصفهان'!C10+'[2]تیران و کرون'!C10+'[2]چادگان'!C10+'[2]خمینی شهر'!C10+'[2]خوانسار'!C10+'[2]دهاقان'!C10+'[2]شهرضا'!C10+'[2]فریدن'!C10+'[2]فریدونشهر'!C10+'[2]فلاورجان'!C10+'[2]گلپایگان'!C10+'[2]مبارکه'!C10+'[2]نجف آباد'!C10</f>
        <v>2750</v>
      </c>
      <c r="D10" s="41">
        <f>'[2]اصفهان'!D10+'[2]تیران و کرون'!D10+'[2]چادگان'!D10+'[2]خمینی شهر'!D10+'[2]خوانسار'!D10+'[2]دهاقان'!D10+'[2]شهرضا'!D10+'[2]فریدن'!D10+'[2]فریدونشهر'!D10+'[2]فلاورجان'!D10+'[2]گلپایگان'!D10+'[2]مبارکه'!D10+'[2]نجف آباد'!D10</f>
        <v>0</v>
      </c>
      <c r="E10" s="41">
        <f>'[2]اصفهان'!E10+'[2]تیران و کرون'!E10+'[2]چادگان'!E10+'[2]خمینی شهر'!E10+'[2]خوانسار'!E10+'[2]دهاقان'!E10+'[2]شهرضا'!E10+'[2]فریدن'!E10+'[2]فریدونشهر'!E10+'[2]فلاورجان'!E10+'[2]گلپایگان'!E10+'[2]مبارکه'!E10+'[2]نجف آباد'!E10</f>
        <v>0</v>
      </c>
      <c r="F10" s="41">
        <f>'[2]اصفهان'!F10+'[2]تیران و کرون'!F10+'[2]چادگان'!F10+'[2]خمینی شهر'!F10+'[2]خوانسار'!F10+'[2]دهاقان'!F10+'[2]شهرضا'!F10+'[2]فریدن'!F10+'[2]فریدونشهر'!F10+'[2]فلاورجان'!F10+'[2]گلپایگان'!F10+'[2]مبارکه'!F10+'[2]نجف آباد'!F10</f>
        <v>0</v>
      </c>
      <c r="G10" s="41">
        <f t="shared" si="0"/>
        <v>2750</v>
      </c>
      <c r="H10" s="41">
        <f>'[2]اصفهان'!H10+'[2]تیران و کرون'!H10+'[2]چادگان'!H10+'[2]خمینی شهر'!H10+'[2]خوانسار'!H10+'[2]دهاقان'!H10+'[2]شهرضا'!H10+'[2]فریدن'!H10+'[2]فریدونشهر'!H10+'[2]فلاورجان'!H10+'[2]گلپایگان'!H10+'[2]مبارکه'!H10+'[2]نجف آباد'!H10</f>
        <v>0</v>
      </c>
      <c r="I10" s="41">
        <f>'[2]اصفهان'!I10+'[2]تیران و کرون'!I10+'[2]چادگان'!I10+'[2]خمینی شهر'!I10+'[2]خوانسار'!I10+'[2]دهاقان'!I10+'[2]شهرضا'!I10+'[2]فریدن'!I10+'[2]فریدونشهر'!I10+'[2]فلاورجان'!I10+'[2]گلپایگان'!I10+'[2]مبارکه'!I10+'[2]نجف آباد'!I10</f>
        <v>180000</v>
      </c>
      <c r="J10" s="41">
        <f t="shared" si="1"/>
        <v>65.45454545454545</v>
      </c>
      <c r="K10" s="41">
        <f>'[2]اصفهان'!K10+'[2]تیران و کرون'!K10+'[2]چادگان'!K10+'[2]خمینی شهر'!K10+'[2]خوانسار'!K10+'[2]دهاقان'!K10+'[2]شهرضا'!K10+'[2]فریدن'!K10+'[2]فریدونشهر'!K10+'[2]فلاورجان'!K10+'[2]گلپایگان'!K10+'[2]مبارکه'!K10+'[2]نجف آباد'!K10</f>
        <v>3</v>
      </c>
      <c r="L10" s="41">
        <f>'[2]اصفهان'!L10+'[2]تیران و کرون'!L10+'[2]چادگان'!L10+'[2]خمینی شهر'!L10+'[2]خوانسار'!L10+'[2]دهاقان'!L10+'[2]شهرضا'!L10+'[2]فریدن'!L10+'[2]فریدونشهر'!L10+'[2]فلاورجان'!L10+'[2]گلپایگان'!L10+'[2]مبارکه'!L10+'[2]نجف آباد'!L10</f>
        <v>3</v>
      </c>
      <c r="M10" s="43" t="s">
        <v>108</v>
      </c>
    </row>
    <row r="11" spans="2:13" ht="26.25" customHeight="1">
      <c r="B11" s="40" t="s">
        <v>109</v>
      </c>
      <c r="C11" s="41">
        <f>'[2]اصفهان'!C11+'[2]تیران و کرون'!C11+'[2]چادگان'!C11+'[2]خمینی شهر'!C11+'[2]خوانسار'!C11+'[2]دهاقان'!C11+'[2]شهرضا'!C11+'[2]فریدن'!C11+'[2]فریدونشهر'!C11+'[2]فلاورجان'!C11+'[2]گلپایگان'!C11+'[2]مبارکه'!C11+'[2]نجف آباد'!C11</f>
        <v>0</v>
      </c>
      <c r="D11" s="41">
        <f>'[2]اصفهان'!D11+'[2]تیران و کرون'!D11+'[2]چادگان'!D11+'[2]خمینی شهر'!D11+'[2]خوانسار'!D11+'[2]دهاقان'!D11+'[2]شهرضا'!D11+'[2]فریدن'!D11+'[2]فریدونشهر'!D11+'[2]فلاورجان'!D11+'[2]گلپایگان'!D11+'[2]مبارکه'!D11+'[2]نجف آباد'!D11</f>
        <v>0</v>
      </c>
      <c r="E11" s="41">
        <f>'[2]اصفهان'!E11+'[2]تیران و کرون'!E11+'[2]چادگان'!E11+'[2]خمینی شهر'!E11+'[2]خوانسار'!E11+'[2]دهاقان'!E11+'[2]شهرضا'!E11+'[2]فریدن'!E11+'[2]فریدونشهر'!E11+'[2]فلاورجان'!E11+'[2]گلپایگان'!E11+'[2]مبارکه'!E11+'[2]نجف آباد'!E11</f>
        <v>0</v>
      </c>
      <c r="F11" s="41">
        <f>'[2]اصفهان'!F11+'[2]تیران و کرون'!F11+'[2]چادگان'!F11+'[2]خمینی شهر'!F11+'[2]خوانسار'!F11+'[2]دهاقان'!F11+'[2]شهرضا'!F11+'[2]فریدن'!F11+'[2]فریدونشهر'!F11+'[2]فلاورجان'!F11+'[2]گلپایگان'!F11+'[2]مبارکه'!F11+'[2]نجف آباد'!F11</f>
        <v>3600</v>
      </c>
      <c r="G11" s="41">
        <f t="shared" si="0"/>
        <v>3600</v>
      </c>
      <c r="H11" s="41">
        <f>'[2]اصفهان'!H11+'[2]تیران و کرون'!H11+'[2]چادگان'!H11+'[2]خمینی شهر'!H11+'[2]خوانسار'!H11+'[2]دهاقان'!H11+'[2]شهرضا'!H11+'[2]فریدن'!H11+'[2]فریدونشهر'!H11+'[2]فلاورجان'!H11+'[2]گلپایگان'!H11+'[2]مبارکه'!H11+'[2]نجف آباد'!H11</f>
        <v>3600</v>
      </c>
      <c r="I11" s="41">
        <f>'[2]اصفهان'!I11+'[2]تیران و کرون'!I11+'[2]چادگان'!I11+'[2]خمینی شهر'!I11+'[2]خوانسار'!I11+'[2]دهاقان'!I11+'[2]شهرضا'!I11+'[2]فریدن'!I11+'[2]فریدونشهر'!I11+'[2]فلاورجان'!I11+'[2]گلپایگان'!I11+'[2]مبارکه'!I11+'[2]نجف آباد'!I11</f>
        <v>180000</v>
      </c>
      <c r="J11" s="41">
        <f t="shared" si="1"/>
        <v>50</v>
      </c>
      <c r="K11" s="41">
        <f>'[2]اصفهان'!K11+'[2]تیران و کرون'!K11+'[2]چادگان'!K11+'[2]خمینی شهر'!K11+'[2]خوانسار'!K11+'[2]دهاقان'!K11+'[2]شهرضا'!K11+'[2]فریدن'!K11+'[2]فریدونشهر'!K11+'[2]فلاورجان'!K11+'[2]گلپایگان'!K11+'[2]مبارکه'!K11+'[2]نجف آباد'!K11</f>
        <v>1</v>
      </c>
      <c r="L11" s="41">
        <f>'[2]اصفهان'!L11+'[2]تیران و کرون'!L11+'[2]چادگان'!L11+'[2]خمینی شهر'!L11+'[2]خوانسار'!L11+'[2]دهاقان'!L11+'[2]شهرضا'!L11+'[2]فریدن'!L11+'[2]فریدونشهر'!L11+'[2]فلاورجان'!L11+'[2]گلپایگان'!L11+'[2]مبارکه'!L11+'[2]نجف آباد'!L11</f>
        <v>1</v>
      </c>
      <c r="M11" s="43" t="s">
        <v>105</v>
      </c>
    </row>
    <row r="12" spans="2:13" ht="26.25" customHeight="1">
      <c r="B12" s="40" t="s">
        <v>110</v>
      </c>
      <c r="C12" s="41">
        <f>'[2]اصفهان'!C12+'[2]تیران و کرون'!C12+'[2]چادگان'!C12+'[2]خمینی شهر'!C12+'[2]خوانسار'!C12+'[2]دهاقان'!C12+'[2]شهرضا'!C12+'[2]فریدن'!C12+'[2]فریدونشهر'!C12+'[2]فلاورجان'!C12+'[2]گلپایگان'!C12+'[2]مبارکه'!C12+'[2]نجف آباد'!C12</f>
        <v>0</v>
      </c>
      <c r="D12" s="41">
        <f>'[2]اصفهان'!D12+'[2]تیران و کرون'!D12+'[2]چادگان'!D12+'[2]خمینی شهر'!D12+'[2]خوانسار'!D12+'[2]دهاقان'!D12+'[2]شهرضا'!D12+'[2]فریدن'!D12+'[2]فریدونشهر'!D12+'[2]فلاورجان'!D12+'[2]گلپایگان'!D12+'[2]مبارکه'!D12+'[2]نجف آباد'!D12</f>
        <v>0</v>
      </c>
      <c r="E12" s="41">
        <f>'[2]اصفهان'!E12+'[2]تیران و کرون'!E12+'[2]چادگان'!E12+'[2]خمینی شهر'!E12+'[2]خوانسار'!E12+'[2]دهاقان'!E12+'[2]شهرضا'!E12+'[2]فریدن'!E12+'[2]فریدونشهر'!E12+'[2]فلاورجان'!E12+'[2]گلپایگان'!E12+'[2]مبارکه'!E12+'[2]نجف آباد'!E12</f>
        <v>0</v>
      </c>
      <c r="F12" s="41">
        <f>'[2]اصفهان'!F12+'[2]تیران و کرون'!F12+'[2]چادگان'!F12+'[2]خمینی شهر'!F12+'[2]خوانسار'!F12+'[2]دهاقان'!F12+'[2]شهرضا'!F12+'[2]فریدن'!F12+'[2]فریدونشهر'!F12+'[2]فلاورجان'!F12+'[2]گلپایگان'!F12+'[2]مبارکه'!F12+'[2]نجف آباد'!F12</f>
        <v>9000</v>
      </c>
      <c r="G12" s="41">
        <f t="shared" si="0"/>
        <v>9000</v>
      </c>
      <c r="H12" s="41">
        <f>'[2]اصفهان'!H12+'[2]تیران و کرون'!H12+'[2]چادگان'!H12+'[2]خمینی شهر'!H12+'[2]خوانسار'!H12+'[2]دهاقان'!H12+'[2]شهرضا'!H12+'[2]فریدن'!H12+'[2]فریدونشهر'!H12+'[2]فلاورجان'!H12+'[2]گلپایگان'!H12+'[2]مبارکه'!H12+'[2]نجف آباد'!H12</f>
        <v>9000</v>
      </c>
      <c r="I12" s="41">
        <f>'[2]اصفهان'!I12+'[2]تیران و کرون'!I12+'[2]چادگان'!I12+'[2]خمینی شهر'!I12+'[2]خوانسار'!I12+'[2]دهاقان'!I12+'[2]شهرضا'!I12+'[2]فریدن'!I12+'[2]فریدونشهر'!I12+'[2]فلاورجان'!I12+'[2]گلپایگان'!I12+'[2]مبارکه'!I12+'[2]نجف آباد'!I12</f>
        <v>1235000</v>
      </c>
      <c r="J12" s="41">
        <f t="shared" si="1"/>
        <v>137.22222222222223</v>
      </c>
      <c r="K12" s="41">
        <f>'[2]اصفهان'!K12+'[2]تیران و کرون'!K12+'[2]چادگان'!K12+'[2]خمینی شهر'!K12+'[2]خوانسار'!K12+'[2]دهاقان'!K12+'[2]شهرضا'!K12+'[2]فریدن'!K12+'[2]فریدونشهر'!K12+'[2]فلاورجان'!K12+'[2]گلپایگان'!K12+'[2]مبارکه'!K12+'[2]نجف آباد'!K12</f>
        <v>4</v>
      </c>
      <c r="L12" s="41">
        <f>'[2]اصفهان'!L12+'[2]تیران و کرون'!L12+'[2]چادگان'!L12+'[2]خمینی شهر'!L12+'[2]خوانسار'!L12+'[2]دهاقان'!L12+'[2]شهرضا'!L12+'[2]فریدن'!L12+'[2]فریدونشهر'!L12+'[2]فلاورجان'!L12+'[2]گلپایگان'!L12+'[2]مبارکه'!L12+'[2]نجف آباد'!L12</f>
        <v>4</v>
      </c>
      <c r="M12" s="43" t="s">
        <v>111</v>
      </c>
    </row>
    <row r="13" spans="2:13" ht="26.25" customHeight="1">
      <c r="B13" s="40" t="s">
        <v>112</v>
      </c>
      <c r="C13" s="41">
        <f>'[2]اصفهان'!C13+'[2]تیران و کرون'!C13+'[2]چادگان'!C13+'[2]خمینی شهر'!C13+'[2]خوانسار'!C13+'[2]دهاقان'!C13+'[2]شهرضا'!C13+'[2]فریدن'!C13+'[2]فریدونشهر'!C13+'[2]فلاورجان'!C13+'[2]گلپایگان'!C13+'[2]مبارکه'!C13+'[2]نجف آباد'!C13</f>
        <v>0</v>
      </c>
      <c r="D13" s="41">
        <f>'[2]اصفهان'!D13+'[2]تیران و کرون'!D13+'[2]چادگان'!D13+'[2]خمینی شهر'!D13+'[2]خوانسار'!D13+'[2]دهاقان'!D13+'[2]شهرضا'!D13+'[2]فریدن'!D13+'[2]فریدونشهر'!D13+'[2]فلاورجان'!D13+'[2]گلپایگان'!D13+'[2]مبارکه'!D13+'[2]نجف آباد'!D13</f>
        <v>0</v>
      </c>
      <c r="E13" s="41">
        <f>'[2]اصفهان'!E13+'[2]تیران و کرون'!E13+'[2]چادگان'!E13+'[2]خمینی شهر'!E13+'[2]خوانسار'!E13+'[2]دهاقان'!E13+'[2]شهرضا'!E13+'[2]فریدن'!E13+'[2]فریدونشهر'!E13+'[2]فلاورجان'!E13+'[2]گلپایگان'!E13+'[2]مبارکه'!E13+'[2]نجف آباد'!E13</f>
        <v>0</v>
      </c>
      <c r="F13" s="41">
        <f>'[2]اصفهان'!F13+'[2]تیران و کرون'!F13+'[2]چادگان'!F13+'[2]خمینی شهر'!F13+'[2]خوانسار'!F13+'[2]دهاقان'!F13+'[2]شهرضا'!F13+'[2]فریدن'!F13+'[2]فریدونشهر'!F13+'[2]فلاورجان'!F13+'[2]گلپایگان'!F13+'[2]مبارکه'!F13+'[2]نجف آباد'!F13</f>
        <v>0</v>
      </c>
      <c r="G13" s="41">
        <f t="shared" si="0"/>
        <v>0</v>
      </c>
      <c r="H13" s="41">
        <f>'[2]اصفهان'!H13+'[2]تیران و کرون'!H13+'[2]چادگان'!H13+'[2]خمینی شهر'!H13+'[2]خوانسار'!H13+'[2]دهاقان'!H13+'[2]شهرضا'!H13+'[2]فریدن'!H13+'[2]فریدونشهر'!H13+'[2]فلاورجان'!H13+'[2]گلپایگان'!H13+'[2]مبارکه'!H13+'[2]نجف آباد'!H13</f>
        <v>0</v>
      </c>
      <c r="I13" s="41">
        <f>'[2]اصفهان'!I13+'[2]تیران و کرون'!I13+'[2]چادگان'!I13+'[2]خمینی شهر'!I13+'[2]خوانسار'!I13+'[2]دهاقان'!I13+'[2]شهرضا'!I13+'[2]فریدن'!I13+'[2]فریدونشهر'!I13+'[2]فلاورجان'!I13+'[2]گلپایگان'!I13+'[2]مبارکه'!I13+'[2]نجف آباد'!I13</f>
        <v>0</v>
      </c>
      <c r="J13" s="41"/>
      <c r="K13" s="41">
        <f>'[2]اصفهان'!K13+'[2]تیران و کرون'!K13+'[2]چادگان'!K13+'[2]خمینی شهر'!K13+'[2]خوانسار'!K13+'[2]دهاقان'!K13+'[2]شهرضا'!K13+'[2]فریدن'!K13+'[2]فریدونشهر'!K13+'[2]فلاورجان'!K13+'[2]گلپایگان'!K13+'[2]مبارکه'!K13+'[2]نجف آباد'!K13</f>
        <v>0</v>
      </c>
      <c r="L13" s="41">
        <f>'[2]اصفهان'!L13+'[2]تیران و کرون'!L13+'[2]چادگان'!L13+'[2]خمینی شهر'!L13+'[2]خوانسار'!L13+'[2]دهاقان'!L13+'[2]شهرضا'!L13+'[2]فریدن'!L13+'[2]فریدونشهر'!L13+'[2]فلاورجان'!L13+'[2]گلپایگان'!L13+'[2]مبارکه'!L13+'[2]نجف آباد'!L13</f>
        <v>0</v>
      </c>
      <c r="M13" s="43"/>
    </row>
    <row r="14" spans="2:13" ht="26.25" customHeight="1">
      <c r="B14" s="40" t="s">
        <v>113</v>
      </c>
      <c r="C14" s="41">
        <f>'[2]اصفهان'!C14+'[2]تیران و کرون'!C14+'[2]چادگان'!C14+'[2]خمینی شهر'!C14+'[2]خوانسار'!C14+'[2]دهاقان'!C14+'[2]شهرضا'!C14+'[2]فریدن'!C14+'[2]فریدونشهر'!C14+'[2]فلاورجان'!C14+'[2]گلپایگان'!C14+'[2]مبارکه'!C14+'[2]نجف آباد'!C14</f>
        <v>0</v>
      </c>
      <c r="D14" s="41">
        <f>'[2]اصفهان'!D14+'[2]تیران و کرون'!D14+'[2]چادگان'!D14+'[2]خمینی شهر'!D14+'[2]خوانسار'!D14+'[2]دهاقان'!D14+'[2]شهرضا'!D14+'[2]فریدن'!D14+'[2]فریدونشهر'!D14+'[2]فلاورجان'!D14+'[2]گلپایگان'!D14+'[2]مبارکه'!D14+'[2]نجف آباد'!D14</f>
        <v>0</v>
      </c>
      <c r="E14" s="41">
        <f>'[2]اصفهان'!E14+'[2]تیران و کرون'!E14+'[2]چادگان'!E14+'[2]خمینی شهر'!E14+'[2]خوانسار'!E14+'[2]دهاقان'!E14+'[2]شهرضا'!E14+'[2]فریدن'!E14+'[2]فریدونشهر'!E14+'[2]فلاورجان'!E14+'[2]گلپایگان'!E14+'[2]مبارکه'!E14+'[2]نجف آباد'!E14</f>
        <v>0</v>
      </c>
      <c r="F14" s="41">
        <f>'[2]اصفهان'!F14+'[2]تیران و کرون'!F14+'[2]چادگان'!F14+'[2]خمینی شهر'!F14+'[2]خوانسار'!F14+'[2]دهاقان'!F14+'[2]شهرضا'!F14+'[2]فریدن'!F14+'[2]فریدونشهر'!F14+'[2]فلاورجان'!F14+'[2]گلپایگان'!F14+'[2]مبارکه'!F14+'[2]نجف آباد'!F14</f>
        <v>12500</v>
      </c>
      <c r="G14" s="41">
        <f t="shared" si="0"/>
        <v>12500</v>
      </c>
      <c r="H14" s="41">
        <f>'[2]اصفهان'!H14+'[2]تیران و کرون'!H14+'[2]چادگان'!H14+'[2]خمینی شهر'!H14+'[2]خوانسار'!H14+'[2]دهاقان'!H14+'[2]شهرضا'!H14+'[2]فریدن'!H14+'[2]فریدونشهر'!H14+'[2]فلاورجان'!H14+'[2]گلپایگان'!H14+'[2]مبارکه'!H14+'[2]نجف آباد'!H14</f>
        <v>12500</v>
      </c>
      <c r="I14" s="41">
        <f>'[2]اصفهان'!I14+'[2]تیران و کرون'!I14+'[2]چادگان'!I14+'[2]خمینی شهر'!I14+'[2]خوانسار'!I14+'[2]دهاقان'!I14+'[2]شهرضا'!I14+'[2]فریدن'!I14+'[2]فریدونشهر'!I14+'[2]فلاورجان'!I14+'[2]گلپایگان'!I14+'[2]مبارکه'!I14+'[2]نجف آباد'!I14</f>
        <v>1020000</v>
      </c>
      <c r="J14" s="41">
        <f t="shared" si="1"/>
        <v>81.6</v>
      </c>
      <c r="K14" s="41">
        <f>'[2]اصفهان'!K14+'[2]تیران و کرون'!K14+'[2]چادگان'!K14+'[2]خمینی شهر'!K14+'[2]خوانسار'!K14+'[2]دهاقان'!K14+'[2]شهرضا'!K14+'[2]فریدن'!K14+'[2]فریدونشهر'!K14+'[2]فلاورجان'!K14+'[2]گلپایگان'!K14+'[2]مبارکه'!K14+'[2]نجف آباد'!K14</f>
        <v>4</v>
      </c>
      <c r="L14" s="41">
        <f>'[2]اصفهان'!L14+'[2]تیران و کرون'!L14+'[2]چادگان'!L14+'[2]خمینی شهر'!L14+'[2]خوانسار'!L14+'[2]دهاقان'!L14+'[2]شهرضا'!L14+'[2]فریدن'!L14+'[2]فریدونشهر'!L14+'[2]فلاورجان'!L14+'[2]گلپایگان'!L14+'[2]مبارکه'!L14+'[2]نجف آباد'!L14</f>
        <v>4</v>
      </c>
      <c r="M14" s="43" t="s">
        <v>114</v>
      </c>
    </row>
    <row r="15" spans="2:13" ht="26.25" customHeight="1">
      <c r="B15" s="40" t="s">
        <v>115</v>
      </c>
      <c r="C15" s="41">
        <f>'[2]اصفهان'!C15+'[2]تیران و کرون'!C15+'[2]چادگان'!C15+'[2]خمینی شهر'!C15+'[2]خوانسار'!C15+'[2]دهاقان'!C15+'[2]شهرضا'!C15+'[2]فریدن'!C15+'[2]فریدونشهر'!C15+'[2]فلاورجان'!C15+'[2]گلپایگان'!C15+'[2]مبارکه'!C15+'[2]نجف آباد'!C15</f>
        <v>1500</v>
      </c>
      <c r="D15" s="41">
        <f>'[2]اصفهان'!D15+'[2]تیران و کرون'!D15+'[2]چادگان'!D15+'[2]خمینی شهر'!D15+'[2]خوانسار'!D15+'[2]دهاقان'!D15+'[2]شهرضا'!D15+'[2]فریدن'!D15+'[2]فریدونشهر'!D15+'[2]فلاورجان'!D15+'[2]گلپایگان'!D15+'[2]مبارکه'!D15+'[2]نجف آباد'!D15</f>
        <v>0</v>
      </c>
      <c r="E15" s="41">
        <f>'[2]اصفهان'!E15+'[2]تیران و کرون'!E15+'[2]چادگان'!E15+'[2]خمینی شهر'!E15+'[2]خوانسار'!E15+'[2]دهاقان'!E15+'[2]شهرضا'!E15+'[2]فریدن'!E15+'[2]فریدونشهر'!E15+'[2]فلاورجان'!E15+'[2]گلپایگان'!E15+'[2]مبارکه'!E15+'[2]نجف آباد'!E15</f>
        <v>0</v>
      </c>
      <c r="F15" s="41">
        <f>'[2]اصفهان'!F15+'[2]تیران و کرون'!F15+'[2]چادگان'!F15+'[2]خمینی شهر'!F15+'[2]خوانسار'!F15+'[2]دهاقان'!F15+'[2]شهرضا'!F15+'[2]فریدن'!F15+'[2]فریدونشهر'!F15+'[2]فلاورجان'!F15+'[2]گلپایگان'!F15+'[2]مبارکه'!F15+'[2]نجف آباد'!F15</f>
        <v>0</v>
      </c>
      <c r="G15" s="41">
        <f t="shared" si="0"/>
        <v>1500</v>
      </c>
      <c r="H15" s="41">
        <f>'[2]اصفهان'!H15+'[2]تیران و کرون'!H15+'[2]چادگان'!H15+'[2]خمینی شهر'!H15+'[2]خوانسار'!H15+'[2]دهاقان'!H15+'[2]شهرضا'!H15+'[2]فریدن'!H15+'[2]فریدونشهر'!H15+'[2]فلاورجان'!H15+'[2]گلپایگان'!H15+'[2]مبارکه'!H15+'[2]نجف آباد'!H15</f>
        <v>0</v>
      </c>
      <c r="I15" s="41">
        <f>'[2]اصفهان'!I15+'[2]تیران و کرون'!I15+'[2]چادگان'!I15+'[2]خمینی شهر'!I15+'[2]خوانسار'!I15+'[2]دهاقان'!I15+'[2]شهرضا'!I15+'[2]فریدن'!I15+'[2]فریدونشهر'!I15+'[2]فلاورجان'!I15+'[2]گلپایگان'!I15+'[2]مبارکه'!I15+'[2]نجف آباد'!I15</f>
        <v>125000</v>
      </c>
      <c r="J15" s="41">
        <f t="shared" si="1"/>
        <v>83.33333333333333</v>
      </c>
      <c r="K15" s="41">
        <f>'[2]اصفهان'!K15+'[2]تیران و کرون'!K15+'[2]چادگان'!K15+'[2]خمینی شهر'!K15+'[2]خوانسار'!K15+'[2]دهاقان'!K15+'[2]شهرضا'!K15+'[2]فریدن'!K15+'[2]فریدونشهر'!K15+'[2]فلاورجان'!K15+'[2]گلپایگان'!K15+'[2]مبارکه'!K15+'[2]نجف آباد'!K15</f>
        <v>1</v>
      </c>
      <c r="L15" s="41">
        <f>'[2]اصفهان'!L15+'[2]تیران و کرون'!L15+'[2]چادگان'!L15+'[2]خمینی شهر'!L15+'[2]خوانسار'!L15+'[2]دهاقان'!L15+'[2]شهرضا'!L15+'[2]فریدن'!L15+'[2]فریدونشهر'!L15+'[2]فلاورجان'!L15+'[2]گلپایگان'!L15+'[2]مبارکه'!L15+'[2]نجف آباد'!L15</f>
        <v>1</v>
      </c>
      <c r="M15" s="43" t="s">
        <v>115</v>
      </c>
    </row>
    <row r="16" spans="2:13" ht="26.25" customHeight="1">
      <c r="B16" s="40" t="s">
        <v>116</v>
      </c>
      <c r="C16" s="41">
        <f>'[2]اصفهان'!C16+'[2]تیران و کرون'!C16+'[2]چادگان'!C16+'[2]خمینی شهر'!C16+'[2]خوانسار'!C16+'[2]دهاقان'!C16+'[2]شهرضا'!C16+'[2]فریدن'!C16+'[2]فریدونشهر'!C16+'[2]فلاورجان'!C16+'[2]گلپایگان'!C16+'[2]مبارکه'!C16+'[2]نجف آباد'!C16</f>
        <v>0</v>
      </c>
      <c r="D16" s="41">
        <f>'[2]اصفهان'!D16+'[2]تیران و کرون'!D16+'[2]چادگان'!D16+'[2]خمینی شهر'!D16+'[2]خوانسار'!D16+'[2]دهاقان'!D16+'[2]شهرضا'!D16+'[2]فریدن'!D16+'[2]فریدونشهر'!D16+'[2]فلاورجان'!D16+'[2]گلپایگان'!D16+'[2]مبارکه'!D16+'[2]نجف آباد'!D16</f>
        <v>0</v>
      </c>
      <c r="E16" s="41">
        <f>'[2]اصفهان'!E16+'[2]تیران و کرون'!E16+'[2]چادگان'!E16+'[2]خمینی شهر'!E16+'[2]خوانسار'!E16+'[2]دهاقان'!E16+'[2]شهرضا'!E16+'[2]فریدن'!E16+'[2]فریدونشهر'!E16+'[2]فلاورجان'!E16+'[2]گلپایگان'!E16+'[2]مبارکه'!E16+'[2]نجف آباد'!E16</f>
        <v>0</v>
      </c>
      <c r="F16" s="41">
        <f>'[2]اصفهان'!F16+'[2]تیران و کرون'!F16+'[2]چادگان'!F16+'[2]خمینی شهر'!F16+'[2]خوانسار'!F16+'[2]دهاقان'!F16+'[2]شهرضا'!F16+'[2]فریدن'!F16+'[2]فریدونشهر'!F16+'[2]فلاورجان'!F16+'[2]گلپایگان'!F16+'[2]مبارکه'!F16+'[2]نجف آباد'!F16</f>
        <v>0</v>
      </c>
      <c r="G16" s="41">
        <f t="shared" si="0"/>
        <v>0</v>
      </c>
      <c r="H16" s="41">
        <f>'[2]اصفهان'!H16+'[2]تیران و کرون'!H16+'[2]چادگان'!H16+'[2]خمینی شهر'!H16+'[2]خوانسار'!H16+'[2]دهاقان'!H16+'[2]شهرضا'!H16+'[2]فریدن'!H16+'[2]فریدونشهر'!H16+'[2]فلاورجان'!H16+'[2]گلپایگان'!H16+'[2]مبارکه'!H16+'[2]نجف آباد'!H16</f>
        <v>0</v>
      </c>
      <c r="I16" s="41">
        <f>'[2]اصفهان'!I16+'[2]تیران و کرون'!I16+'[2]چادگان'!I16+'[2]خمینی شهر'!I16+'[2]خوانسار'!I16+'[2]دهاقان'!I16+'[2]شهرضا'!I16+'[2]فریدن'!I16+'[2]فریدونشهر'!I16+'[2]فلاورجان'!I16+'[2]گلپایگان'!I16+'[2]مبارکه'!I16+'[2]نجف آباد'!I16</f>
        <v>0</v>
      </c>
      <c r="J16" s="41"/>
      <c r="K16" s="41">
        <f>'[2]اصفهان'!K16+'[2]تیران و کرون'!K16+'[2]چادگان'!K16+'[2]خمینی شهر'!K16+'[2]خوانسار'!K16+'[2]دهاقان'!K16+'[2]شهرضا'!K16+'[2]فریدن'!K16+'[2]فریدونشهر'!K16+'[2]فلاورجان'!K16+'[2]گلپایگان'!K16+'[2]مبارکه'!K16+'[2]نجف آباد'!K16</f>
        <v>0</v>
      </c>
      <c r="L16" s="41">
        <f>'[2]اصفهان'!L16+'[2]تیران و کرون'!L16+'[2]چادگان'!L16+'[2]خمینی شهر'!L16+'[2]خوانسار'!L16+'[2]دهاقان'!L16+'[2]شهرضا'!L16+'[2]فریدن'!L16+'[2]فریدونشهر'!L16+'[2]فلاورجان'!L16+'[2]گلپایگان'!L16+'[2]مبارکه'!L16+'[2]نجف آباد'!L16</f>
        <v>0</v>
      </c>
      <c r="M16" s="43"/>
    </row>
    <row r="17" spans="2:13" ht="26.25" customHeight="1">
      <c r="B17" s="40" t="s">
        <v>117</v>
      </c>
      <c r="C17" s="41">
        <f>'[2]اصفهان'!C17+'[2]تیران و کرون'!C17+'[2]چادگان'!C17+'[2]خمینی شهر'!C17+'[2]خوانسار'!C17+'[2]دهاقان'!C17+'[2]شهرضا'!C17+'[2]فریدن'!C17+'[2]فریدونشهر'!C17+'[2]فلاورجان'!C17+'[2]گلپایگان'!C17+'[2]مبارکه'!C17+'[2]نجف آباد'!C17</f>
        <v>0</v>
      </c>
      <c r="D17" s="41">
        <f>'[2]اصفهان'!D17+'[2]تیران و کرون'!D17+'[2]چادگان'!D17+'[2]خمینی شهر'!D17+'[2]خوانسار'!D17+'[2]دهاقان'!D17+'[2]شهرضا'!D17+'[2]فریدن'!D17+'[2]فریدونشهر'!D17+'[2]فلاورجان'!D17+'[2]گلپایگان'!D17+'[2]مبارکه'!D17+'[2]نجف آباد'!D17</f>
        <v>0</v>
      </c>
      <c r="E17" s="41">
        <f>'[2]اصفهان'!E17+'[2]تیران و کرون'!E17+'[2]چادگان'!E17+'[2]خمینی شهر'!E17+'[2]خوانسار'!E17+'[2]دهاقان'!E17+'[2]شهرضا'!E17+'[2]فریدن'!E17+'[2]فریدونشهر'!E17+'[2]فلاورجان'!E17+'[2]گلپایگان'!E17+'[2]مبارکه'!E17+'[2]نجف آباد'!E17</f>
        <v>0</v>
      </c>
      <c r="F17" s="41">
        <f>'[2]اصفهان'!F17+'[2]تیران و کرون'!F17+'[2]چادگان'!F17+'[2]خمینی شهر'!F17+'[2]خوانسار'!F17+'[2]دهاقان'!F17+'[2]شهرضا'!F17+'[2]فریدن'!F17+'[2]فریدونشهر'!F17+'[2]فلاورجان'!F17+'[2]گلپایگان'!F17+'[2]مبارکه'!F17+'[2]نجف آباد'!F17</f>
        <v>0</v>
      </c>
      <c r="G17" s="41">
        <f t="shared" si="0"/>
        <v>0</v>
      </c>
      <c r="H17" s="41">
        <f>'[2]اصفهان'!H17+'[2]تیران و کرون'!H17+'[2]چادگان'!H17+'[2]خمینی شهر'!H17+'[2]خوانسار'!H17+'[2]دهاقان'!H17+'[2]شهرضا'!H17+'[2]فریدن'!H17+'[2]فریدونشهر'!H17+'[2]فلاورجان'!H17+'[2]گلپایگان'!H17+'[2]مبارکه'!H17+'[2]نجف آباد'!H17</f>
        <v>0</v>
      </c>
      <c r="I17" s="41">
        <f>'[2]اصفهان'!I17+'[2]تیران و کرون'!I17+'[2]چادگان'!I17+'[2]خمینی شهر'!I17+'[2]خوانسار'!I17+'[2]دهاقان'!I17+'[2]شهرضا'!I17+'[2]فریدن'!I17+'[2]فریدونشهر'!I17+'[2]فلاورجان'!I17+'[2]گلپایگان'!I17+'[2]مبارکه'!I17+'[2]نجف آباد'!I17</f>
        <v>0</v>
      </c>
      <c r="J17" s="41"/>
      <c r="K17" s="41">
        <f>'[2]اصفهان'!K17+'[2]تیران و کرون'!K17+'[2]چادگان'!K17+'[2]خمینی شهر'!K17+'[2]خوانسار'!K17+'[2]دهاقان'!K17+'[2]شهرضا'!K17+'[2]فریدن'!K17+'[2]فریدونشهر'!K17+'[2]فلاورجان'!K17+'[2]گلپایگان'!K17+'[2]مبارکه'!K17+'[2]نجف آباد'!K17</f>
        <v>0</v>
      </c>
      <c r="L17" s="41">
        <f>'[2]اصفهان'!L17+'[2]تیران و کرون'!L17+'[2]چادگان'!L17+'[2]خمینی شهر'!L17+'[2]خوانسار'!L17+'[2]دهاقان'!L17+'[2]شهرضا'!L17+'[2]فریدن'!L17+'[2]فریدونشهر'!L17+'[2]فلاورجان'!L17+'[2]گلپایگان'!L17+'[2]مبارکه'!L17+'[2]نجف آباد'!L17</f>
        <v>0</v>
      </c>
      <c r="M17" s="43"/>
    </row>
    <row r="18" spans="2:13" ht="26.25" customHeight="1">
      <c r="B18" s="40" t="s">
        <v>118</v>
      </c>
      <c r="C18" s="41">
        <f>'[2]اصفهان'!C18+'[2]تیران و کرون'!C18+'[2]چادگان'!C18+'[2]خمینی شهر'!C18+'[2]خوانسار'!C18+'[2]دهاقان'!C18+'[2]شهرضا'!C18+'[2]فریدن'!C18+'[2]فریدونشهر'!C18+'[2]فلاورجان'!C18+'[2]گلپایگان'!C18+'[2]مبارکه'!C18+'[2]نجف آباد'!C18</f>
        <v>0</v>
      </c>
      <c r="D18" s="41">
        <f>'[2]اصفهان'!D18+'[2]تیران و کرون'!D18+'[2]چادگان'!D18+'[2]خمینی شهر'!D18+'[2]خوانسار'!D18+'[2]دهاقان'!D18+'[2]شهرضا'!D18+'[2]فریدن'!D18+'[2]فریدونشهر'!D18+'[2]فلاورجان'!D18+'[2]گلپایگان'!D18+'[2]مبارکه'!D18+'[2]نجف آباد'!D18</f>
        <v>0</v>
      </c>
      <c r="E18" s="41">
        <f>'[2]اصفهان'!E18+'[2]تیران و کرون'!E18+'[2]چادگان'!E18+'[2]خمینی شهر'!E18+'[2]خوانسار'!E18+'[2]دهاقان'!E18+'[2]شهرضا'!E18+'[2]فریدن'!E18+'[2]فریدونشهر'!E18+'[2]فلاورجان'!E18+'[2]گلپایگان'!E18+'[2]مبارکه'!E18+'[2]نجف آباد'!E18</f>
        <v>0</v>
      </c>
      <c r="F18" s="41">
        <f>'[2]اصفهان'!F18+'[2]تیران و کرون'!F18+'[2]چادگان'!F18+'[2]خمینی شهر'!F18+'[2]خوانسار'!F18+'[2]دهاقان'!F18+'[2]شهرضا'!F18+'[2]فریدن'!F18+'[2]فریدونشهر'!F18+'[2]فلاورجان'!F18+'[2]گلپایگان'!F18+'[2]مبارکه'!F18+'[2]نجف آباد'!F18</f>
        <v>21000</v>
      </c>
      <c r="G18" s="41">
        <f t="shared" si="0"/>
        <v>21000</v>
      </c>
      <c r="H18" s="41">
        <f>'[2]اصفهان'!H18+'[2]تیران و کرون'!H18+'[2]چادگان'!H18+'[2]خمینی شهر'!H18+'[2]خوانسار'!H18+'[2]دهاقان'!H18+'[2]شهرضا'!H18+'[2]فریدن'!H18+'[2]فریدونشهر'!H18+'[2]فلاورجان'!H18+'[2]گلپایگان'!H18+'[2]مبارکه'!H18+'[2]نجف آباد'!H18</f>
        <v>0</v>
      </c>
      <c r="I18" s="41">
        <f>'[2]اصفهان'!I18+'[2]تیران و کرون'!I18+'[2]چادگان'!I18+'[2]خمینی شهر'!I18+'[2]خوانسار'!I18+'[2]دهاقان'!I18+'[2]شهرضا'!I18+'[2]فریدن'!I18+'[2]فریدونشهر'!I18+'[2]فلاورجان'!I18+'[2]گلپایگان'!I18+'[2]مبارکه'!I18+'[2]نجف آباد'!I18</f>
        <v>3040000</v>
      </c>
      <c r="J18" s="41">
        <f t="shared" si="1"/>
        <v>144.76190476190476</v>
      </c>
      <c r="K18" s="41">
        <f>'[2]اصفهان'!K18+'[2]تیران و کرون'!K18+'[2]چادگان'!K18+'[2]خمینی شهر'!K18+'[2]خوانسار'!K18+'[2]دهاقان'!K18+'[2]شهرضا'!K18+'[2]فریدن'!K18+'[2]فریدونشهر'!K18+'[2]فلاورجان'!K18+'[2]گلپایگان'!K18+'[2]مبارکه'!K18+'[2]نجف آباد'!K18</f>
        <v>8</v>
      </c>
      <c r="L18" s="41">
        <f>'[2]اصفهان'!L18+'[2]تیران و کرون'!L18+'[2]چادگان'!L18+'[2]خمینی شهر'!L18+'[2]خوانسار'!L18+'[2]دهاقان'!L18+'[2]شهرضا'!L18+'[2]فریدن'!L18+'[2]فریدونشهر'!L18+'[2]فلاورجان'!L18+'[2]گلپایگان'!L18+'[2]مبارکه'!L18+'[2]نجف آباد'!L18</f>
        <v>8</v>
      </c>
      <c r="M18" s="43" t="s">
        <v>119</v>
      </c>
    </row>
    <row r="19" spans="2:13" ht="26.25" customHeight="1">
      <c r="B19" s="40" t="s">
        <v>120</v>
      </c>
      <c r="C19" s="41">
        <f>'[2]اصفهان'!C19+'[2]تیران و کرون'!C19+'[2]چادگان'!C19+'[2]خمینی شهر'!C19+'[2]خوانسار'!C19+'[2]دهاقان'!C19+'[2]شهرضا'!C19+'[2]فریدن'!C19+'[2]فریدونشهر'!C19+'[2]فلاورجان'!C19+'[2]گلپایگان'!C19+'[2]مبارکه'!C19+'[2]نجف آباد'!C19</f>
        <v>0</v>
      </c>
      <c r="D19" s="41">
        <f>'[2]اصفهان'!D19+'[2]تیران و کرون'!D19+'[2]چادگان'!D19+'[2]خمینی شهر'!D19+'[2]خوانسار'!D19+'[2]دهاقان'!D19+'[2]شهرضا'!D19+'[2]فریدن'!D19+'[2]فریدونشهر'!D19+'[2]فلاورجان'!D19+'[2]گلپایگان'!D19+'[2]مبارکه'!D19+'[2]نجف آباد'!D19</f>
        <v>0</v>
      </c>
      <c r="E19" s="41">
        <f>'[2]اصفهان'!E19+'[2]تیران و کرون'!E19+'[2]چادگان'!E19+'[2]خمینی شهر'!E19+'[2]خوانسار'!E19+'[2]دهاقان'!E19+'[2]شهرضا'!E19+'[2]فریدن'!E19+'[2]فریدونشهر'!E19+'[2]فلاورجان'!E19+'[2]گلپایگان'!E19+'[2]مبارکه'!E19+'[2]نجف آباد'!E19</f>
        <v>0</v>
      </c>
      <c r="F19" s="41">
        <f>'[2]اصفهان'!F19+'[2]تیران و کرون'!F19+'[2]چادگان'!F19+'[2]خمینی شهر'!F19+'[2]خوانسار'!F19+'[2]دهاقان'!F19+'[2]شهرضا'!F19+'[2]فریدن'!F19+'[2]فریدونشهر'!F19+'[2]فلاورجان'!F19+'[2]گلپایگان'!F19+'[2]مبارکه'!F19+'[2]نجف آباد'!F19</f>
        <v>48000</v>
      </c>
      <c r="G19" s="41">
        <f t="shared" si="0"/>
        <v>48000</v>
      </c>
      <c r="H19" s="41">
        <f>'[2]اصفهان'!H19+'[2]تیران و کرون'!H19+'[2]چادگان'!H19+'[2]خمینی شهر'!H19+'[2]خوانسار'!H19+'[2]دهاقان'!H19+'[2]شهرضا'!H19+'[2]فریدن'!H19+'[2]فریدونشهر'!H19+'[2]فلاورجان'!H19+'[2]گلپایگان'!H19+'[2]مبارکه'!H19+'[2]نجف آباد'!H19</f>
        <v>0</v>
      </c>
      <c r="I19" s="41">
        <f>'[2]اصفهان'!I19+'[2]تیران و کرون'!I19+'[2]چادگان'!I19+'[2]خمینی شهر'!I19+'[2]خوانسار'!I19+'[2]دهاقان'!I19+'[2]شهرضا'!I19+'[2]فریدن'!I19+'[2]فریدونشهر'!I19+'[2]فلاورجان'!I19+'[2]گلپایگان'!I19+'[2]مبارکه'!I19+'[2]نجف آباد'!I19</f>
        <v>8120000</v>
      </c>
      <c r="J19" s="41">
        <f t="shared" si="1"/>
        <v>169.16666666666666</v>
      </c>
      <c r="K19" s="41">
        <f>'[2]اصفهان'!K19+'[2]تیران و کرون'!K19+'[2]چادگان'!K19+'[2]خمینی شهر'!K19+'[2]خوانسار'!K19+'[2]دهاقان'!K19+'[2]شهرضا'!K19+'[2]فریدن'!K19+'[2]فریدونشهر'!K19+'[2]فلاورجان'!K19+'[2]گلپایگان'!K19+'[2]مبارکه'!K19+'[2]نجف آباد'!K19</f>
        <v>8</v>
      </c>
      <c r="L19" s="41">
        <f>'[2]اصفهان'!L19+'[2]تیران و کرون'!L19+'[2]چادگان'!L19+'[2]خمینی شهر'!L19+'[2]خوانسار'!L19+'[2]دهاقان'!L19+'[2]شهرضا'!L19+'[2]فریدن'!L19+'[2]فریدونشهر'!L19+'[2]فلاورجان'!L19+'[2]گلپایگان'!L19+'[2]مبارکه'!L19+'[2]نجف آباد'!L19</f>
        <v>8</v>
      </c>
      <c r="M19" s="43" t="s">
        <v>121</v>
      </c>
    </row>
    <row r="20" spans="2:13" ht="26.25" customHeight="1">
      <c r="B20" s="40" t="s">
        <v>122</v>
      </c>
      <c r="C20" s="41">
        <f>'[2]اصفهان'!C20+'[2]تیران و کرون'!C20+'[2]چادگان'!C20+'[2]خمینی شهر'!C20+'[2]خوانسار'!C20+'[2]دهاقان'!C20+'[2]شهرضا'!C20+'[2]فریدن'!C20+'[2]فریدونشهر'!C20+'[2]فلاورجان'!C20+'[2]گلپایگان'!C20+'[2]مبارکه'!C20+'[2]نجف آباد'!C20</f>
        <v>0</v>
      </c>
      <c r="D20" s="41">
        <f>'[2]اصفهان'!D20+'[2]تیران و کرون'!D20+'[2]چادگان'!D20+'[2]خمینی شهر'!D20+'[2]خوانسار'!D20+'[2]دهاقان'!D20+'[2]شهرضا'!D20+'[2]فریدن'!D20+'[2]فریدونشهر'!D20+'[2]فلاورجان'!D20+'[2]گلپایگان'!D20+'[2]مبارکه'!D20+'[2]نجف آباد'!D20</f>
        <v>0</v>
      </c>
      <c r="E20" s="41">
        <f>'[2]اصفهان'!E20+'[2]تیران و کرون'!E20+'[2]چادگان'!E20+'[2]خمینی شهر'!E20+'[2]خوانسار'!E20+'[2]دهاقان'!E20+'[2]شهرضا'!E20+'[2]فریدن'!E20+'[2]فریدونشهر'!E20+'[2]فلاورجان'!E20+'[2]گلپایگان'!E20+'[2]مبارکه'!E20+'[2]نجف آباد'!E20</f>
        <v>0</v>
      </c>
      <c r="F20" s="41">
        <f>'[2]اصفهان'!F20+'[2]تیران و کرون'!F20+'[2]چادگان'!F20+'[2]خمینی شهر'!F20+'[2]خوانسار'!F20+'[2]دهاقان'!F20+'[2]شهرضا'!F20+'[2]فریدن'!F20+'[2]فریدونشهر'!F20+'[2]فلاورجان'!F20+'[2]گلپایگان'!F20+'[2]مبارکه'!F20+'[2]نجف آباد'!F20</f>
        <v>0</v>
      </c>
      <c r="G20" s="41">
        <f t="shared" si="0"/>
        <v>0</v>
      </c>
      <c r="H20" s="41">
        <f>'[2]اصفهان'!H20+'[2]تیران و کرون'!H20+'[2]چادگان'!H20+'[2]خمینی شهر'!H20+'[2]خوانسار'!H20+'[2]دهاقان'!H20+'[2]شهرضا'!H20+'[2]فریدن'!H20+'[2]فریدونشهر'!H20+'[2]فلاورجان'!H20+'[2]گلپایگان'!H20+'[2]مبارکه'!H20+'[2]نجف آباد'!H20</f>
        <v>0</v>
      </c>
      <c r="I20" s="41">
        <f>'[2]اصفهان'!I20+'[2]تیران و کرون'!I20+'[2]چادگان'!I20+'[2]خمینی شهر'!I20+'[2]خوانسار'!I20+'[2]دهاقان'!I20+'[2]شهرضا'!I20+'[2]فریدن'!I20+'[2]فریدونشهر'!I20+'[2]فلاورجان'!I20+'[2]گلپایگان'!I20+'[2]مبارکه'!I20+'[2]نجف آباد'!I20</f>
        <v>0</v>
      </c>
      <c r="J20" s="41"/>
      <c r="K20" s="41">
        <f>'[2]اصفهان'!K20+'[2]تیران و کرون'!K20+'[2]چادگان'!K20+'[2]خمینی شهر'!K20+'[2]خوانسار'!K20+'[2]دهاقان'!K20+'[2]شهرضا'!K20+'[2]فریدن'!K20+'[2]فریدونشهر'!K20+'[2]فلاورجان'!K20+'[2]گلپایگان'!K20+'[2]مبارکه'!K20+'[2]نجف آباد'!K20</f>
        <v>0</v>
      </c>
      <c r="L20" s="41">
        <f>'[2]اصفهان'!L20+'[2]تیران و کرون'!L20+'[2]چادگان'!L20+'[2]خمینی شهر'!L20+'[2]خوانسار'!L20+'[2]دهاقان'!L20+'[2]شهرضا'!L20+'[2]فریدن'!L20+'[2]فریدونشهر'!L20+'[2]فلاورجان'!L20+'[2]گلپایگان'!L20+'[2]مبارکه'!L20+'[2]نجف آباد'!L20</f>
        <v>0</v>
      </c>
      <c r="M20" s="43"/>
    </row>
    <row r="21" spans="2:13" ht="26.25" customHeight="1">
      <c r="B21" s="40" t="s">
        <v>123</v>
      </c>
      <c r="C21" s="41">
        <f>'[2]اصفهان'!C21+'[2]تیران و کرون'!C21+'[2]چادگان'!C21+'[2]خمینی شهر'!C21+'[2]خوانسار'!C21+'[2]دهاقان'!C21+'[2]شهرضا'!C21+'[2]فریدن'!C21+'[2]فریدونشهر'!C21+'[2]فلاورجان'!C21+'[2]گلپایگان'!C21+'[2]مبارکه'!C21+'[2]نجف آباد'!C21</f>
        <v>0</v>
      </c>
      <c r="D21" s="41">
        <f>'[2]اصفهان'!D21+'[2]تیران و کرون'!D21+'[2]چادگان'!D21+'[2]خمینی شهر'!D21+'[2]خوانسار'!D21+'[2]دهاقان'!D21+'[2]شهرضا'!D21+'[2]فریدن'!D21+'[2]فریدونشهر'!D21+'[2]فلاورجان'!D21+'[2]گلپایگان'!D21+'[2]مبارکه'!D21+'[2]نجف آباد'!D21</f>
        <v>0</v>
      </c>
      <c r="E21" s="41">
        <f>'[2]اصفهان'!E21+'[2]تیران و کرون'!E21+'[2]چادگان'!E21+'[2]خمینی شهر'!E21+'[2]خوانسار'!E21+'[2]دهاقان'!E21+'[2]شهرضا'!E21+'[2]فریدن'!E21+'[2]فریدونشهر'!E21+'[2]فلاورجان'!E21+'[2]گلپایگان'!E21+'[2]مبارکه'!E21+'[2]نجف آباد'!E21</f>
        <v>0</v>
      </c>
      <c r="F21" s="41">
        <f>'[2]اصفهان'!F21+'[2]تیران و کرون'!F21+'[2]چادگان'!F21+'[2]خمینی شهر'!F21+'[2]خوانسار'!F21+'[2]دهاقان'!F21+'[2]شهرضا'!F21+'[2]فریدن'!F21+'[2]فریدونشهر'!F21+'[2]فلاورجان'!F21+'[2]گلپایگان'!F21+'[2]مبارکه'!F21+'[2]نجف آباد'!F21</f>
        <v>1500</v>
      </c>
      <c r="G21" s="41">
        <f t="shared" si="0"/>
        <v>1500</v>
      </c>
      <c r="H21" s="41">
        <f>'[2]اصفهان'!H21+'[2]تیران و کرون'!H21+'[2]چادگان'!H21+'[2]خمینی شهر'!H21+'[2]خوانسار'!H21+'[2]دهاقان'!H21+'[2]شهرضا'!H21+'[2]فریدن'!H21+'[2]فریدونشهر'!H21+'[2]فلاورجان'!H21+'[2]گلپایگان'!H21+'[2]مبارکه'!H21+'[2]نجف آباد'!H21</f>
        <v>0</v>
      </c>
      <c r="I21" s="41">
        <f>'[2]اصفهان'!I21+'[2]تیران و کرون'!I21+'[2]چادگان'!I21+'[2]خمینی شهر'!I21+'[2]خوانسار'!I21+'[2]دهاقان'!I21+'[2]شهرضا'!I21+'[2]فریدن'!I21+'[2]فریدونشهر'!I21+'[2]فلاورجان'!I21+'[2]گلپایگان'!I21+'[2]مبارکه'!I21+'[2]نجف آباد'!I21</f>
        <v>120000</v>
      </c>
      <c r="J21" s="41">
        <f t="shared" si="1"/>
        <v>80</v>
      </c>
      <c r="K21" s="41">
        <f>'[2]اصفهان'!K21+'[2]تیران و کرون'!K21+'[2]چادگان'!K21+'[2]خمینی شهر'!K21+'[2]خوانسار'!K21+'[2]دهاقان'!K21+'[2]شهرضا'!K21+'[2]فریدن'!K21+'[2]فریدونشهر'!K21+'[2]فلاورجان'!K21+'[2]گلپایگان'!K21+'[2]مبارکه'!K21+'[2]نجف آباد'!K21</f>
        <v>2</v>
      </c>
      <c r="L21" s="41">
        <f>'[2]اصفهان'!L21+'[2]تیران و کرون'!L21+'[2]چادگان'!L21+'[2]خمینی شهر'!L21+'[2]خوانسار'!L21+'[2]دهاقان'!L21+'[2]شهرضا'!L21+'[2]فریدن'!L21+'[2]فریدونشهر'!L21+'[2]فلاورجان'!L21+'[2]گلپایگان'!L21+'[2]مبارکه'!L21+'[2]نجف آباد'!L21</f>
        <v>2</v>
      </c>
      <c r="M21" s="43" t="s">
        <v>105</v>
      </c>
    </row>
    <row r="22" spans="2:13" ht="26.25" customHeight="1">
      <c r="B22" s="40" t="s">
        <v>124</v>
      </c>
      <c r="C22" s="41">
        <f>'[2]اصفهان'!C22+'[2]تیران و کرون'!C22+'[2]چادگان'!C22+'[2]خمینی شهر'!C22+'[2]خوانسار'!C22+'[2]دهاقان'!C22+'[2]شهرضا'!C22+'[2]فریدن'!C22+'[2]فریدونشهر'!C22+'[2]فلاورجان'!C22+'[2]گلپایگان'!C22+'[2]مبارکه'!C22+'[2]نجف آباد'!C22</f>
        <v>1600</v>
      </c>
      <c r="D22" s="41">
        <f>'[2]اصفهان'!D22+'[2]تیران و کرون'!D22+'[2]چادگان'!D22+'[2]خمینی شهر'!D22+'[2]خوانسار'!D22+'[2]دهاقان'!D22+'[2]شهرضا'!D22+'[2]فریدن'!D22+'[2]فریدونشهر'!D22+'[2]فلاورجان'!D22+'[2]گلپایگان'!D22+'[2]مبارکه'!D22+'[2]نجف آباد'!D22</f>
        <v>0</v>
      </c>
      <c r="E22" s="41">
        <f>'[2]اصفهان'!E22+'[2]تیران و کرون'!E22+'[2]چادگان'!E22+'[2]خمینی شهر'!E22+'[2]خوانسار'!E22+'[2]دهاقان'!E22+'[2]شهرضا'!E22+'[2]فریدن'!E22+'[2]فریدونشهر'!E22+'[2]فلاورجان'!E22+'[2]گلپایگان'!E22+'[2]مبارکه'!E22+'[2]نجف آباد'!E22</f>
        <v>0</v>
      </c>
      <c r="F22" s="41">
        <f>'[2]اصفهان'!F22+'[2]تیران و کرون'!F22+'[2]چادگان'!F22+'[2]خمینی شهر'!F22+'[2]خوانسار'!F22+'[2]دهاقان'!F22+'[2]شهرضا'!F22+'[2]فریدن'!F22+'[2]فریدونشهر'!F22+'[2]فلاورجان'!F22+'[2]گلپایگان'!F22+'[2]مبارکه'!F22+'[2]نجف آباد'!F22</f>
        <v>0</v>
      </c>
      <c r="G22" s="41">
        <f t="shared" si="0"/>
        <v>1600</v>
      </c>
      <c r="H22" s="41">
        <f>'[2]اصفهان'!H22+'[2]تیران و کرون'!H22+'[2]چادگان'!H22+'[2]خمینی شهر'!H22+'[2]خوانسار'!H22+'[2]دهاقان'!H22+'[2]شهرضا'!H22+'[2]فریدن'!H22+'[2]فریدونشهر'!H22+'[2]فلاورجان'!H22+'[2]گلپایگان'!H22+'[2]مبارکه'!H22+'[2]نجف آباد'!H22</f>
        <v>0</v>
      </c>
      <c r="I22" s="41">
        <f>'[2]اصفهان'!I22+'[2]تیران و کرون'!I22+'[2]چادگان'!I22+'[2]خمینی شهر'!I22+'[2]خوانسار'!I22+'[2]دهاقان'!I22+'[2]شهرضا'!I22+'[2]فریدن'!I22+'[2]فریدونشهر'!I22+'[2]فلاورجان'!I22+'[2]گلپایگان'!I22+'[2]مبارکه'!I22+'[2]نجف آباد'!I22</f>
        <v>100000</v>
      </c>
      <c r="J22" s="41">
        <f t="shared" si="1"/>
        <v>62.5</v>
      </c>
      <c r="K22" s="41">
        <f>'[2]اصفهان'!K22+'[2]تیران و کرون'!K22+'[2]چادگان'!K22+'[2]خمینی شهر'!K22+'[2]خوانسار'!K22+'[2]دهاقان'!K22+'[2]شهرضا'!K22+'[2]فریدن'!K22+'[2]فریدونشهر'!K22+'[2]فلاورجان'!K22+'[2]گلپایگان'!K22+'[2]مبارکه'!K22+'[2]نجف آباد'!K22</f>
        <v>2</v>
      </c>
      <c r="L22" s="41">
        <f>'[2]اصفهان'!L22+'[2]تیران و کرون'!L22+'[2]چادگان'!L22+'[2]خمینی شهر'!L22+'[2]خوانسار'!L22+'[2]دهاقان'!L22+'[2]شهرضا'!L22+'[2]فریدن'!L22+'[2]فریدونشهر'!L22+'[2]فلاورجان'!L22+'[2]گلپایگان'!L22+'[2]مبارکه'!L22+'[2]نجف آباد'!L22</f>
        <v>2</v>
      </c>
      <c r="M22" s="43" t="s">
        <v>105</v>
      </c>
    </row>
    <row r="23" spans="2:13" ht="26.25" customHeight="1" thickBot="1">
      <c r="B23" s="44" t="s">
        <v>125</v>
      </c>
      <c r="C23" s="45">
        <f>'[2]اصفهان'!C23+'[2]تیران و کرون'!C23+'[2]چادگان'!C23+'[2]خمینی شهر'!C23+'[2]خوانسار'!C23+'[2]دهاقان'!C23+'[2]شهرضا'!C23+'[2]فریدن'!C23+'[2]فریدونشهر'!C23+'[2]فلاورجان'!C23+'[2]گلپایگان'!C23+'[2]مبارکه'!C23+'[2]نجف آباد'!C23</f>
        <v>4500</v>
      </c>
      <c r="D23" s="45">
        <f>'[2]اصفهان'!D23+'[2]تیران و کرون'!D23+'[2]چادگان'!D23+'[2]خمینی شهر'!D23+'[2]خوانسار'!D23+'[2]دهاقان'!D23+'[2]شهرضا'!D23+'[2]فریدن'!D23+'[2]فریدونشهر'!D23+'[2]فلاورجان'!D23+'[2]گلپایگان'!D23+'[2]مبارکه'!D23+'[2]نجف آباد'!D23</f>
        <v>0</v>
      </c>
      <c r="E23" s="45">
        <f>'[2]اصفهان'!E23+'[2]تیران و کرون'!E23+'[2]چادگان'!E23+'[2]خمینی شهر'!E23+'[2]خوانسار'!E23+'[2]دهاقان'!E23+'[2]شهرضا'!E23+'[2]فریدن'!E23+'[2]فریدونشهر'!E23+'[2]فلاورجان'!E23+'[2]گلپایگان'!E23+'[2]مبارکه'!E23+'[2]نجف آباد'!E23</f>
        <v>0</v>
      </c>
      <c r="F23" s="45">
        <f>'[2]اصفهان'!F23+'[2]تیران و کرون'!F23+'[2]چادگان'!F23+'[2]خمینی شهر'!F23+'[2]خوانسار'!F23+'[2]دهاقان'!F23+'[2]شهرضا'!F23+'[2]فریدن'!F23+'[2]فریدونشهر'!F23+'[2]فلاورجان'!F23+'[2]گلپایگان'!F23+'[2]مبارکه'!F23+'[2]نجف آباد'!F23</f>
        <v>4500</v>
      </c>
      <c r="G23" s="45">
        <f t="shared" si="0"/>
        <v>9000</v>
      </c>
      <c r="H23" s="45">
        <f>'[2]اصفهان'!H23+'[2]تیران و کرون'!H23+'[2]چادگان'!H23+'[2]خمینی شهر'!H23+'[2]خوانسار'!H23+'[2]دهاقان'!H23+'[2]شهرضا'!H23+'[2]فریدن'!H23+'[2]فریدونشهر'!H23+'[2]فلاورجان'!H23+'[2]گلپایگان'!H23+'[2]مبارکه'!H23+'[2]نجف آباد'!H23</f>
        <v>0</v>
      </c>
      <c r="I23" s="45">
        <f>'[2]اصفهان'!I23+'[2]تیران و کرون'!I23+'[2]چادگان'!I23+'[2]خمینی شهر'!I23+'[2]خوانسار'!I23+'[2]دهاقان'!I23+'[2]شهرضا'!I23+'[2]فریدن'!I23+'[2]فریدونشهر'!I23+'[2]فلاورجان'!I23+'[2]گلپایگان'!I23+'[2]مبارکه'!I23+'[2]نجف آباد'!I23</f>
        <v>360000</v>
      </c>
      <c r="J23" s="45">
        <f t="shared" si="1"/>
        <v>40</v>
      </c>
      <c r="K23" s="45">
        <f>'[2]اصفهان'!K23+'[2]تیران و کرون'!K23+'[2]چادگان'!K23+'[2]خمینی شهر'!K23+'[2]خوانسار'!K23+'[2]دهاقان'!K23+'[2]شهرضا'!K23+'[2]فریدن'!K23+'[2]فریدونشهر'!K23+'[2]فلاورجان'!K23+'[2]گلپایگان'!K23+'[2]مبارکه'!K23+'[2]نجف آباد'!K23</f>
        <v>3</v>
      </c>
      <c r="L23" s="45">
        <f>'[2]اصفهان'!L23+'[2]تیران و کرون'!L23+'[2]چادگان'!L23+'[2]خمینی شهر'!L23+'[2]خوانسار'!L23+'[2]دهاقان'!L23+'[2]شهرضا'!L23+'[2]فریدن'!L23+'[2]فریدونشهر'!L23+'[2]فلاورجان'!L23+'[2]گلپایگان'!L23+'[2]مبارکه'!L23+'[2]نجف آباد'!L23</f>
        <v>3</v>
      </c>
      <c r="M23" s="43" t="s">
        <v>105</v>
      </c>
    </row>
    <row r="24" spans="2:13" ht="25.5" customHeight="1" thickBot="1">
      <c r="B24" s="46" t="s">
        <v>31</v>
      </c>
      <c r="C24" s="47">
        <f>SUM(C6:C23)</f>
        <v>13350</v>
      </c>
      <c r="D24" s="47">
        <f aca="true" t="shared" si="2" ref="D24:I24">SUM(D6:D23)</f>
        <v>0</v>
      </c>
      <c r="E24" s="47">
        <f t="shared" si="2"/>
        <v>30000</v>
      </c>
      <c r="F24" s="47">
        <f t="shared" si="2"/>
        <v>284400</v>
      </c>
      <c r="G24" s="47">
        <f t="shared" si="2"/>
        <v>327750</v>
      </c>
      <c r="H24" s="47">
        <f t="shared" si="2"/>
        <v>111700</v>
      </c>
      <c r="I24" s="47">
        <f t="shared" si="2"/>
        <v>35791000</v>
      </c>
      <c r="J24" s="47" t="s">
        <v>85</v>
      </c>
      <c r="K24" s="47">
        <f>SUM(K6:K23)</f>
        <v>97</v>
      </c>
      <c r="L24" s="48">
        <f>SUM(L6:L23)</f>
        <v>103</v>
      </c>
      <c r="M24" s="49" t="s">
        <v>85</v>
      </c>
    </row>
    <row r="25" ht="9.75" customHeight="1" thickTop="1">
      <c r="M25" s="50"/>
    </row>
    <row r="26" spans="3:12" ht="27" customHeight="1">
      <c r="C26" s="132"/>
      <c r="D26" s="132"/>
      <c r="E26" s="132"/>
      <c r="F26" s="132"/>
      <c r="G26" s="132"/>
      <c r="H26" s="132"/>
      <c r="I26" s="132"/>
      <c r="J26" s="132"/>
      <c r="K26" s="132"/>
      <c r="L26" s="132"/>
    </row>
    <row r="27" spans="3:12" ht="17.25" customHeight="1">
      <c r="C27" s="133"/>
      <c r="D27" s="133"/>
      <c r="E27" s="133"/>
      <c r="F27" s="133"/>
      <c r="G27" s="133"/>
      <c r="H27" s="133"/>
      <c r="I27" s="133"/>
      <c r="J27" s="133"/>
      <c r="K27" s="133"/>
      <c r="L27" s="133"/>
    </row>
  </sheetData>
  <sheetProtection/>
  <mergeCells count="15">
    <mergeCell ref="C27:L27"/>
    <mergeCell ref="B1:M1"/>
    <mergeCell ref="B2:M2"/>
    <mergeCell ref="B4:B5"/>
    <mergeCell ref="C4:C5"/>
    <mergeCell ref="D4:D5"/>
    <mergeCell ref="E4:F4"/>
    <mergeCell ref="G4:G5"/>
    <mergeCell ref="H4:H5"/>
    <mergeCell ref="I4:I5"/>
    <mergeCell ref="J4:J5"/>
    <mergeCell ref="K4:K5"/>
    <mergeCell ref="L4:L5"/>
    <mergeCell ref="M4:M5"/>
    <mergeCell ref="C26:L26"/>
  </mergeCells>
  <printOptions horizontalCentered="1"/>
  <pageMargins left="0" right="0" top="0.1968503937007874" bottom="0.1968503937007874" header="0" footer="0"/>
  <pageSetup horizontalDpi="300" verticalDpi="3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8"/>
  <sheetViews>
    <sheetView showGridLines="0" rightToLeft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.1484375" style="12" customWidth="1"/>
    <col min="2" max="2" width="10.28125" style="12" customWidth="1"/>
    <col min="3" max="7" width="20.421875" style="12" customWidth="1"/>
    <col min="8" max="8" width="6.28125" style="12" customWidth="1"/>
    <col min="9" max="9" width="13.57421875" style="12" customWidth="1"/>
    <col min="10" max="10" width="12.7109375" style="12" customWidth="1"/>
    <col min="11" max="11" width="14.00390625" style="12" customWidth="1"/>
    <col min="12" max="12" width="12.00390625" style="12" customWidth="1"/>
    <col min="13" max="13" width="13.421875" style="12" customWidth="1"/>
    <col min="14" max="14" width="32.8515625" style="12" customWidth="1"/>
    <col min="15" max="16384" width="9.00390625" style="12" customWidth="1"/>
  </cols>
  <sheetData>
    <row r="1" spans="2:14" ht="26.25" customHeight="1">
      <c r="B1" s="108" t="s">
        <v>63</v>
      </c>
      <c r="C1" s="108"/>
      <c r="D1" s="108"/>
      <c r="E1" s="108"/>
      <c r="F1" s="108"/>
      <c r="G1" s="108"/>
      <c r="H1" s="11"/>
      <c r="I1" s="11"/>
      <c r="J1" s="11"/>
      <c r="K1" s="11"/>
      <c r="L1" s="11"/>
      <c r="M1" s="11"/>
      <c r="N1" s="11"/>
    </row>
    <row r="2" spans="2:14" ht="45.75" customHeight="1" thickBot="1">
      <c r="B2" s="136" t="s">
        <v>64</v>
      </c>
      <c r="C2" s="136"/>
      <c r="D2" s="136"/>
      <c r="E2" s="136"/>
      <c r="F2" s="136"/>
      <c r="G2" s="136"/>
      <c r="H2" s="13"/>
      <c r="I2" s="13"/>
      <c r="J2" s="13"/>
      <c r="K2" s="13"/>
      <c r="L2" s="13"/>
      <c r="M2" s="13"/>
      <c r="N2" s="13"/>
    </row>
    <row r="3" spans="2:14" ht="42.75" customHeight="1" thickTop="1">
      <c r="B3" s="137" t="s">
        <v>27</v>
      </c>
      <c r="C3" s="139" t="s">
        <v>65</v>
      </c>
      <c r="D3" s="141" t="s">
        <v>66</v>
      </c>
      <c r="E3" s="142"/>
      <c r="F3" s="143"/>
      <c r="G3" s="144" t="s">
        <v>67</v>
      </c>
      <c r="H3" s="14"/>
      <c r="I3" s="14"/>
      <c r="J3" s="15"/>
      <c r="K3" s="15"/>
      <c r="L3" s="15"/>
      <c r="M3" s="15"/>
      <c r="N3" s="16"/>
    </row>
    <row r="4" spans="2:14" ht="42.75" customHeight="1" thickBot="1">
      <c r="B4" s="138"/>
      <c r="C4" s="140"/>
      <c r="D4" s="17" t="s">
        <v>68</v>
      </c>
      <c r="E4" s="17" t="s">
        <v>69</v>
      </c>
      <c r="F4" s="18" t="s">
        <v>31</v>
      </c>
      <c r="G4" s="145"/>
      <c r="H4" s="14"/>
      <c r="I4" s="14"/>
      <c r="J4" s="15"/>
      <c r="K4" s="15"/>
      <c r="L4" s="15"/>
      <c r="M4" s="15"/>
      <c r="N4" s="16"/>
    </row>
    <row r="5" spans="2:8" ht="30" customHeight="1">
      <c r="B5" s="19">
        <v>1</v>
      </c>
      <c r="C5" s="20" t="s">
        <v>70</v>
      </c>
      <c r="D5" s="21">
        <f>'[1]آران و بیدگل'!C15</f>
        <v>0</v>
      </c>
      <c r="E5" s="21">
        <f>'[1]آران و بیدگل'!D15</f>
        <v>58400</v>
      </c>
      <c r="F5" s="22">
        <f>'[1]آران و بیدگل'!F15</f>
        <v>58400</v>
      </c>
      <c r="G5" s="23">
        <f>'[1]آران و بیدگل'!H15</f>
        <v>496</v>
      </c>
      <c r="H5" s="24"/>
    </row>
    <row r="6" spans="2:8" ht="30" customHeight="1">
      <c r="B6" s="25">
        <v>2</v>
      </c>
      <c r="C6" s="26" t="s">
        <v>39</v>
      </c>
      <c r="D6" s="21">
        <v>0</v>
      </c>
      <c r="E6" s="21">
        <v>0</v>
      </c>
      <c r="F6" s="21">
        <v>0</v>
      </c>
      <c r="G6" s="27"/>
      <c r="H6" s="24"/>
    </row>
    <row r="7" spans="2:8" ht="30" customHeight="1">
      <c r="B7" s="25">
        <v>3</v>
      </c>
      <c r="C7" s="26" t="s">
        <v>71</v>
      </c>
      <c r="D7" s="21">
        <f>'[1]اصفهان'!C15</f>
        <v>150000</v>
      </c>
      <c r="E7" s="21">
        <f>'[1]اصفهان'!D15</f>
        <v>756560</v>
      </c>
      <c r="F7" s="21">
        <f>'[1]اصفهان'!F15</f>
        <v>906560</v>
      </c>
      <c r="G7" s="27">
        <f>'[1]اصفهان'!H15</f>
        <v>24274.8</v>
      </c>
      <c r="H7" s="24"/>
    </row>
    <row r="8" spans="2:8" ht="30" customHeight="1">
      <c r="B8" s="25">
        <v>4</v>
      </c>
      <c r="C8" s="26" t="s">
        <v>40</v>
      </c>
      <c r="D8" s="21">
        <f>'[1]برخوار'!C15</f>
        <v>20000</v>
      </c>
      <c r="E8" s="21">
        <f>'[1]برخوار'!D15</f>
        <v>90000</v>
      </c>
      <c r="F8" s="21">
        <f>'[1]برخوار'!F15</f>
        <v>110000</v>
      </c>
      <c r="G8" s="27">
        <f>'[1]برخوار'!H15</f>
        <v>1660</v>
      </c>
      <c r="H8" s="24"/>
    </row>
    <row r="9" spans="2:8" ht="30" customHeight="1">
      <c r="B9" s="25">
        <v>5</v>
      </c>
      <c r="C9" s="26" t="s">
        <v>72</v>
      </c>
      <c r="D9" s="21">
        <f>'[1]تیران و کرون'!C15</f>
        <v>0</v>
      </c>
      <c r="E9" s="21">
        <f>'[1]تیران و کرون'!D15</f>
        <v>405500</v>
      </c>
      <c r="F9" s="21">
        <f>'[1]تیران و کرون'!F15</f>
        <v>405500</v>
      </c>
      <c r="G9" s="27">
        <f>'[1]تیران و کرون'!H15</f>
        <v>8914</v>
      </c>
      <c r="H9" s="24"/>
    </row>
    <row r="10" spans="2:8" ht="30" customHeight="1">
      <c r="B10" s="25">
        <v>6</v>
      </c>
      <c r="C10" s="26" t="s">
        <v>73</v>
      </c>
      <c r="D10" s="21">
        <f>'[1]چادگان'!C15</f>
        <v>0</v>
      </c>
      <c r="E10" s="21">
        <f>'[1]چادگان'!D15</f>
        <v>3000</v>
      </c>
      <c r="F10" s="21">
        <f>'[1]چادگان'!F15</f>
        <v>3000</v>
      </c>
      <c r="G10" s="27">
        <f>'[1]چادگان'!H15</f>
        <v>70</v>
      </c>
      <c r="H10" s="24"/>
    </row>
    <row r="11" spans="2:8" ht="30" customHeight="1">
      <c r="B11" s="25">
        <v>7</v>
      </c>
      <c r="C11" s="26" t="s">
        <v>44</v>
      </c>
      <c r="D11" s="21">
        <f>'[1]خمینی شهر'!C15</f>
        <v>17000</v>
      </c>
      <c r="E11" s="21">
        <f>'[1]خمینی شهر'!D15</f>
        <v>15000</v>
      </c>
      <c r="F11" s="21">
        <f>'[1]خمینی شهر'!F15</f>
        <v>32000</v>
      </c>
      <c r="G11" s="27">
        <f>'[1]خمینی شهر'!H15</f>
        <v>460</v>
      </c>
      <c r="H11" s="24"/>
    </row>
    <row r="12" spans="2:8" ht="30" customHeight="1">
      <c r="B12" s="25">
        <v>8</v>
      </c>
      <c r="C12" s="26" t="s">
        <v>74</v>
      </c>
      <c r="D12" s="21">
        <f>'[1]خوانسار'!C15</f>
        <v>0</v>
      </c>
      <c r="E12" s="21">
        <f>'[1]خوانسار'!D15</f>
        <v>20200</v>
      </c>
      <c r="F12" s="21">
        <f>'[1]خوانسار'!F15</f>
        <v>20200</v>
      </c>
      <c r="G12" s="27">
        <f>'[1]خوانسار'!H15</f>
        <v>81</v>
      </c>
      <c r="H12" s="24"/>
    </row>
    <row r="13" spans="2:8" ht="30" customHeight="1">
      <c r="B13" s="25">
        <v>9</v>
      </c>
      <c r="C13" s="26" t="s">
        <v>75</v>
      </c>
      <c r="D13" s="21">
        <v>0</v>
      </c>
      <c r="E13" s="21">
        <v>0</v>
      </c>
      <c r="F13" s="21">
        <v>0</v>
      </c>
      <c r="G13" s="27"/>
      <c r="H13" s="24"/>
    </row>
    <row r="14" spans="2:8" ht="30" customHeight="1">
      <c r="B14" s="25">
        <v>10</v>
      </c>
      <c r="C14" s="26" t="s">
        <v>46</v>
      </c>
      <c r="D14" s="21">
        <f>'[1]سمیرم'!C15</f>
        <v>0</v>
      </c>
      <c r="E14" s="21">
        <f>'[1]سمیرم'!D15</f>
        <v>5000</v>
      </c>
      <c r="F14" s="21">
        <f>'[1]سمیرم'!F15</f>
        <v>5000</v>
      </c>
      <c r="G14" s="27">
        <f>'[1]سمیرم'!H15</f>
        <v>100</v>
      </c>
      <c r="H14" s="24"/>
    </row>
    <row r="15" spans="2:8" ht="30" customHeight="1">
      <c r="B15" s="25">
        <v>11</v>
      </c>
      <c r="C15" s="26" t="s">
        <v>76</v>
      </c>
      <c r="D15" s="21">
        <f>'[1]دهاقان'!C15</f>
        <v>20000</v>
      </c>
      <c r="E15" s="21">
        <f>'[1]دهاقان'!D15</f>
        <v>914000</v>
      </c>
      <c r="F15" s="21">
        <f>'[1]دهاقان'!F15</f>
        <v>934000</v>
      </c>
      <c r="G15" s="27">
        <f>'[1]دهاقان'!H15</f>
        <v>17950</v>
      </c>
      <c r="H15" s="24"/>
    </row>
    <row r="16" spans="2:8" ht="30" customHeight="1">
      <c r="B16" s="25">
        <v>12</v>
      </c>
      <c r="C16" s="26" t="s">
        <v>77</v>
      </c>
      <c r="D16" s="21">
        <f>'[1]شاهین شهر'!C15</f>
        <v>270000</v>
      </c>
      <c r="E16" s="21">
        <f>'[1]شاهین شهر'!D15</f>
        <v>176100</v>
      </c>
      <c r="F16" s="21">
        <f>'[1]شاهین شهر'!F15</f>
        <v>446100</v>
      </c>
      <c r="G16" s="27">
        <f>'[1]شاهین شهر'!H15</f>
        <v>9109</v>
      </c>
      <c r="H16" s="24"/>
    </row>
    <row r="17" spans="2:8" ht="30" customHeight="1">
      <c r="B17" s="25">
        <v>13</v>
      </c>
      <c r="C17" s="26" t="s">
        <v>48</v>
      </c>
      <c r="D17" s="21">
        <f>'[1]شهرضا'!C15</f>
        <v>0</v>
      </c>
      <c r="E17" s="21">
        <f>'[1]شهرضا'!D15</f>
        <v>335000</v>
      </c>
      <c r="F17" s="21">
        <f>'[1]شهرضا'!F15</f>
        <v>335000</v>
      </c>
      <c r="G17" s="27">
        <f>'[1]شهرضا'!H15</f>
        <v>7130</v>
      </c>
      <c r="H17" s="24"/>
    </row>
    <row r="18" spans="2:8" ht="30" customHeight="1">
      <c r="B18" s="25">
        <v>14</v>
      </c>
      <c r="C18" s="26" t="s">
        <v>49</v>
      </c>
      <c r="D18" s="21">
        <v>0</v>
      </c>
      <c r="E18" s="21">
        <v>0</v>
      </c>
      <c r="F18" s="21">
        <v>0</v>
      </c>
      <c r="G18" s="27"/>
      <c r="H18" s="24"/>
    </row>
    <row r="19" spans="2:8" ht="30" customHeight="1">
      <c r="B19" s="25">
        <v>15</v>
      </c>
      <c r="C19" s="26" t="s">
        <v>50</v>
      </c>
      <c r="D19" s="21">
        <f>'[1]فریدونشهر'!C15</f>
        <v>0</v>
      </c>
      <c r="E19" s="21">
        <f>'[1]فریدونشهر'!D15</f>
        <v>4900</v>
      </c>
      <c r="F19" s="21">
        <f>'[1]فریدونشهر'!F15</f>
        <v>4900</v>
      </c>
      <c r="G19" s="27">
        <f>'[1]فریدونشهر'!H15</f>
        <v>61</v>
      </c>
      <c r="H19" s="24"/>
    </row>
    <row r="20" spans="2:8" ht="30" customHeight="1">
      <c r="B20" s="25">
        <v>16</v>
      </c>
      <c r="C20" s="26" t="s">
        <v>78</v>
      </c>
      <c r="D20" s="21">
        <f>'[1]فلاورجان'!C15</f>
        <v>3828000</v>
      </c>
      <c r="E20" s="21">
        <f>'[1]فلاورجان'!D15</f>
        <v>323000</v>
      </c>
      <c r="F20" s="21">
        <f>'[1]فلاورجان'!F15</f>
        <v>4151000</v>
      </c>
      <c r="G20" s="27">
        <f>'[1]فلاورجان'!H15</f>
        <v>69976</v>
      </c>
      <c r="H20" s="24"/>
    </row>
    <row r="21" spans="2:8" ht="30" customHeight="1">
      <c r="B21" s="25">
        <v>17</v>
      </c>
      <c r="C21" s="26" t="s">
        <v>79</v>
      </c>
      <c r="D21" s="21">
        <f>'[1]کاشان'!C15</f>
        <v>0</v>
      </c>
      <c r="E21" s="21">
        <f>'[1]کاشان'!D15</f>
        <v>93580</v>
      </c>
      <c r="F21" s="21">
        <f>'[1]کاشان'!F15</f>
        <v>93580</v>
      </c>
      <c r="G21" s="27">
        <f>'[1]کاشان'!H15</f>
        <v>1532</v>
      </c>
      <c r="H21" s="24"/>
    </row>
    <row r="22" spans="2:8" ht="30" customHeight="1">
      <c r="B22" s="25">
        <v>18</v>
      </c>
      <c r="C22" s="26" t="s">
        <v>80</v>
      </c>
      <c r="D22" s="21">
        <f>'[1]گلپایگان'!C15</f>
        <v>0</v>
      </c>
      <c r="E22" s="21">
        <f>'[1]گلپایگان'!D15</f>
        <v>19500</v>
      </c>
      <c r="F22" s="21">
        <f>'[1]گلپایگان'!F15</f>
        <v>19500</v>
      </c>
      <c r="G22" s="27">
        <f>'[1]گلپایگان'!H15</f>
        <v>400.5</v>
      </c>
      <c r="H22" s="24"/>
    </row>
    <row r="23" spans="2:8" ht="30" customHeight="1">
      <c r="B23" s="25">
        <v>19</v>
      </c>
      <c r="C23" s="26" t="s">
        <v>81</v>
      </c>
      <c r="D23" s="21">
        <f>'[1]لنجان'!C15</f>
        <v>2000</v>
      </c>
      <c r="E23" s="21">
        <f>'[1]لنجان'!D15</f>
        <v>5000</v>
      </c>
      <c r="F23" s="21">
        <f>'[1]لنجان'!F15</f>
        <v>7000</v>
      </c>
      <c r="G23" s="27">
        <f>'[1]لنجان'!H15</f>
        <v>160</v>
      </c>
      <c r="H23" s="24"/>
    </row>
    <row r="24" spans="2:8" ht="30" customHeight="1">
      <c r="B24" s="25">
        <v>20</v>
      </c>
      <c r="C24" s="26" t="s">
        <v>82</v>
      </c>
      <c r="D24" s="21">
        <f>'[1]مبارکه'!C15</f>
        <v>1470000</v>
      </c>
      <c r="E24" s="21">
        <f>'[1]مبارکه'!D15</f>
        <v>230000</v>
      </c>
      <c r="F24" s="21">
        <f>'[1]مبارکه'!F15</f>
        <v>1700000</v>
      </c>
      <c r="G24" s="27">
        <f>'[1]مبارکه'!H15</f>
        <v>32070</v>
      </c>
      <c r="H24" s="24"/>
    </row>
    <row r="25" spans="2:8" ht="30" customHeight="1">
      <c r="B25" s="25">
        <v>21</v>
      </c>
      <c r="C25" s="26" t="s">
        <v>83</v>
      </c>
      <c r="D25" s="21">
        <f>'[1]نائین'!C15</f>
        <v>0</v>
      </c>
      <c r="E25" s="21">
        <f>'[1]نائین'!D15</f>
        <v>12000</v>
      </c>
      <c r="F25" s="21">
        <f>'[1]نائین'!F15</f>
        <v>12000</v>
      </c>
      <c r="G25" s="27">
        <f>'[1]نائین'!H15</f>
        <v>150</v>
      </c>
      <c r="H25" s="24"/>
    </row>
    <row r="26" spans="2:8" ht="30" customHeight="1">
      <c r="B26" s="25">
        <v>22</v>
      </c>
      <c r="C26" s="26" t="s">
        <v>84</v>
      </c>
      <c r="D26" s="21">
        <f>'[1]نجف آباد'!C15</f>
        <v>3000</v>
      </c>
      <c r="E26" s="21">
        <f>'[1]نجف آباد'!D15</f>
        <v>170330</v>
      </c>
      <c r="F26" s="21">
        <f>'[1]نجف آباد'!F15</f>
        <v>173330</v>
      </c>
      <c r="G26" s="27">
        <f>'[1]نجف آباد'!H15</f>
        <v>3004</v>
      </c>
      <c r="H26" s="24"/>
    </row>
    <row r="27" spans="2:8" ht="30" customHeight="1" thickBot="1">
      <c r="B27" s="25">
        <v>23</v>
      </c>
      <c r="C27" s="28" t="s">
        <v>58</v>
      </c>
      <c r="D27" s="21">
        <f>'[1]نطنز'!C15</f>
        <v>0</v>
      </c>
      <c r="E27" s="21">
        <f>'[1]نطنز'!D15</f>
        <v>42500</v>
      </c>
      <c r="F27" s="21">
        <f>'[1]نطنز'!F15</f>
        <v>42500</v>
      </c>
      <c r="G27" s="27">
        <f>'[1]نطنز'!H15</f>
        <v>977</v>
      </c>
      <c r="H27" s="24"/>
    </row>
    <row r="28" spans="2:7" ht="39" customHeight="1" thickBot="1">
      <c r="B28" s="29" t="s">
        <v>85</v>
      </c>
      <c r="C28" s="30" t="s">
        <v>31</v>
      </c>
      <c r="D28" s="30">
        <f>SUM(D5:D27)</f>
        <v>5780000</v>
      </c>
      <c r="E28" s="30">
        <f>SUM(E5:E27)</f>
        <v>3679570</v>
      </c>
      <c r="F28" s="30">
        <f>SUM(F5:F27)</f>
        <v>9459570</v>
      </c>
      <c r="G28" s="31">
        <f>SUM(G5:G27)</f>
        <v>178575.3</v>
      </c>
    </row>
    <row r="29" ht="13.5" thickTop="1"/>
  </sheetData>
  <sheetProtection/>
  <mergeCells count="6">
    <mergeCell ref="B1:G1"/>
    <mergeCell ref="B2:G2"/>
    <mergeCell ref="B3:B4"/>
    <mergeCell ref="C3:C4"/>
    <mergeCell ref="D3:F3"/>
    <mergeCell ref="G3:G4"/>
  </mergeCells>
  <printOptions horizontalCentered="1"/>
  <pageMargins left="0" right="0" top="0.1968503937007874" bottom="0.1968503937007874" header="0" footer="0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WwW.P30HeX.Com</dc:creator>
  <cp:keywords/>
  <dc:description/>
  <cp:lastModifiedBy>سریفی</cp:lastModifiedBy>
  <cp:lastPrinted>2015-01-07T08:40:21Z</cp:lastPrinted>
  <dcterms:created xsi:type="dcterms:W3CDTF">2013-06-25T06:54:28Z</dcterms:created>
  <dcterms:modified xsi:type="dcterms:W3CDTF">2019-10-05T09:28:13Z</dcterms:modified>
  <cp:category/>
  <cp:version/>
  <cp:contentType/>
  <cp:contentStatus/>
</cp:coreProperties>
</file>